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885" windowHeight="3675" activeTab="3"/>
  </bookViews>
  <sheets>
    <sheet name="BS" sheetId="1" r:id="rId1"/>
    <sheet name="IS" sheetId="2" r:id="rId2"/>
    <sheet name="Equity" sheetId="3" r:id="rId3"/>
    <sheet name="CASHFLOW" sheetId="4" r:id="rId4"/>
    <sheet name="Notes" sheetId="5" r:id="rId5"/>
  </sheets>
  <externalReferences>
    <externalReference r:id="rId8"/>
  </externalReferences>
  <definedNames>
    <definedName name="_xlnm.Print_Area" localSheetId="0">'BS'!$A$1:$F$51</definedName>
    <definedName name="_xlnm.Print_Area" localSheetId="2">'Equity'!$A$1:$H$40</definedName>
    <definedName name="_xlnm.Print_Area" localSheetId="1">'IS'!$A$1:$I$43</definedName>
    <definedName name="_xlnm.Print_Area" localSheetId="4">'Notes'!$A$1:$L$219</definedName>
    <definedName name="_xlnm.Print_Titles" localSheetId="4">'Notes'!$1:$6</definedName>
  </definedNames>
  <calcPr fullCalcOnLoad="1"/>
</workbook>
</file>

<file path=xl/sharedStrings.xml><?xml version="1.0" encoding="utf-8"?>
<sst xmlns="http://schemas.openxmlformats.org/spreadsheetml/2006/main" count="292" uniqueCount="241">
  <si>
    <t>CONDENSED CONSOLIDATED INCOME STATEMENTS</t>
  </si>
  <si>
    <t>(Unaudited)</t>
  </si>
  <si>
    <t xml:space="preserve">Current </t>
  </si>
  <si>
    <t>Quarter</t>
  </si>
  <si>
    <t xml:space="preserve">Ended </t>
  </si>
  <si>
    <t>RM'000</t>
  </si>
  <si>
    <t>Comparative</t>
  </si>
  <si>
    <t>Cumulative</t>
  </si>
  <si>
    <t>To Date</t>
  </si>
  <si>
    <t>Revenue</t>
  </si>
  <si>
    <t>Operating Expenses</t>
  </si>
  <si>
    <t>Other Operating Income</t>
  </si>
  <si>
    <t>Taxation</t>
  </si>
  <si>
    <t>Profit After Tax For The Period</t>
  </si>
  <si>
    <t>Finance Cost</t>
  </si>
  <si>
    <t>As At</t>
  </si>
  <si>
    <t>Property, Plant and Equipment</t>
  </si>
  <si>
    <t>Current Assets</t>
  </si>
  <si>
    <t>Current Liabilities</t>
  </si>
  <si>
    <t>Payables</t>
  </si>
  <si>
    <t>Net Current Assets</t>
  </si>
  <si>
    <t>Share Capital</t>
  </si>
  <si>
    <t>Reserves</t>
  </si>
  <si>
    <t>Shareholders' Equity</t>
  </si>
  <si>
    <t>Note:</t>
  </si>
  <si>
    <t>CONDENSED CONSOLIDATED STATEMENT OF CHANGES IN EQUITY</t>
  </si>
  <si>
    <t>Share</t>
  </si>
  <si>
    <t>Capital</t>
  </si>
  <si>
    <t>Retained</t>
  </si>
  <si>
    <t>Profits</t>
  </si>
  <si>
    <t>Total</t>
  </si>
  <si>
    <t>Reserve</t>
  </si>
  <si>
    <t>Net profit for the period</t>
  </si>
  <si>
    <t>(Audited)</t>
  </si>
  <si>
    <t>CONDENSED CONSOLIDATED CASH FLOW STATEMENT</t>
  </si>
  <si>
    <t>CASH FLOW FROM OPERATING ACTIVITIES</t>
  </si>
  <si>
    <t>Adjustment for:</t>
  </si>
  <si>
    <t>Net cash flow used in operating activities</t>
  </si>
  <si>
    <t>1.</t>
  </si>
  <si>
    <t>2.</t>
  </si>
  <si>
    <t>3.</t>
  </si>
  <si>
    <t>4.</t>
  </si>
  <si>
    <t>Valuation of Property, Plant and Equipment</t>
  </si>
  <si>
    <t>9.</t>
  </si>
  <si>
    <t>10.</t>
  </si>
  <si>
    <t>Subsequent Events</t>
  </si>
  <si>
    <t>11.</t>
  </si>
  <si>
    <t>12.</t>
  </si>
  <si>
    <t>13.</t>
  </si>
  <si>
    <t>Review Of Performance</t>
  </si>
  <si>
    <t>14.</t>
  </si>
  <si>
    <t>15.</t>
  </si>
  <si>
    <t>Commentary Of Prospects</t>
  </si>
  <si>
    <t>16.</t>
  </si>
  <si>
    <t>Accounting Policies and Methods Of Computation</t>
  </si>
  <si>
    <t>Audit Report</t>
  </si>
  <si>
    <t>Seasonality or Cyclicality</t>
  </si>
  <si>
    <t>Unusual Items</t>
  </si>
  <si>
    <t>5.</t>
  </si>
  <si>
    <t>6.</t>
  </si>
  <si>
    <t>Debts and Equity Securities</t>
  </si>
  <si>
    <t>7.</t>
  </si>
  <si>
    <t>8.</t>
  </si>
  <si>
    <t>Segmental Reporting</t>
  </si>
  <si>
    <t>17.</t>
  </si>
  <si>
    <t>18.</t>
  </si>
  <si>
    <t>19.</t>
  </si>
  <si>
    <t>Purchase or Disposal of Quoted Securities</t>
  </si>
  <si>
    <t>20.</t>
  </si>
  <si>
    <t>Corporate Proposal</t>
  </si>
  <si>
    <t>21.</t>
  </si>
  <si>
    <t>Group Borrowings and Debt Securities</t>
  </si>
  <si>
    <t>22.</t>
  </si>
  <si>
    <t>Off Balance Sheet Financial Instruments</t>
  </si>
  <si>
    <t>23.</t>
  </si>
  <si>
    <t>Material Litigation</t>
  </si>
  <si>
    <t>24.</t>
  </si>
  <si>
    <t>By Order Of the Board</t>
  </si>
  <si>
    <t>Geographical segments</t>
  </si>
  <si>
    <t>Malaysia</t>
  </si>
  <si>
    <t>Profit From Operations</t>
  </si>
  <si>
    <t>Individual quarter ended</t>
  </si>
  <si>
    <t>SELECTED EXPLANATORY NOTES</t>
  </si>
  <si>
    <t>Cumulative quarter ended</t>
  </si>
  <si>
    <t xml:space="preserve">              </t>
  </si>
  <si>
    <t>The operations of the Group are not subject to any seasonality or cyclicality factors.</t>
  </si>
  <si>
    <t>Ended</t>
  </si>
  <si>
    <t>Basic Earnings Per Share (sen)</t>
  </si>
  <si>
    <t>Exchange reserve</t>
  </si>
  <si>
    <t>Change In The Composition of The Group</t>
  </si>
  <si>
    <t>Profit Forecast</t>
  </si>
  <si>
    <t>Unquoted Investments / Properties</t>
  </si>
  <si>
    <t xml:space="preserve">   shares in issue ('000)</t>
  </si>
  <si>
    <t>Weighted average number of ordinary</t>
  </si>
  <si>
    <t>Basic Earnings Per Share</t>
  </si>
  <si>
    <t>The basic earnings per share for the quarter and cumulative year to date are computed as follow:</t>
  </si>
  <si>
    <t>31 March</t>
  </si>
  <si>
    <t xml:space="preserve">3 Months </t>
  </si>
  <si>
    <t>Distributable</t>
  </si>
  <si>
    <t>Dividends Paid Or Proposed</t>
  </si>
  <si>
    <t>31 December</t>
  </si>
  <si>
    <t xml:space="preserve">PALETTE MULTIMEDIA BERHAD </t>
  </si>
  <si>
    <t>(Company No.: 420056-K)</t>
  </si>
  <si>
    <t>The Condensed Consolidated Income Statement should be read in conjunction with the</t>
  </si>
  <si>
    <t>Intangible Assets</t>
  </si>
  <si>
    <t>Inventories</t>
  </si>
  <si>
    <t>Cash and Cash Equivalents</t>
  </si>
  <si>
    <t>Long Term Liabilities</t>
  </si>
  <si>
    <t>Attributable</t>
  </si>
  <si>
    <t>to Capital</t>
  </si>
  <si>
    <t>to Revenue</t>
  </si>
  <si>
    <t>The Condensed Consolidated Cash Flow Statement should be read in conjunction with the</t>
  </si>
  <si>
    <t>The Condensed Consolidated Balance Sheets should be read in conjunction with the</t>
  </si>
  <si>
    <t>The Condensed Consolidated Statements of Changes in Equity should be read in conjunction with the</t>
  </si>
  <si>
    <t>Lim Seck Wah</t>
  </si>
  <si>
    <t>(MAICSA 0799845)</t>
  </si>
  <si>
    <t>Secretary</t>
  </si>
  <si>
    <t>Minority Interest</t>
  </si>
  <si>
    <t>Profit After Taxation</t>
  </si>
  <si>
    <t>Profit Before Taxation</t>
  </si>
  <si>
    <t>EPS - Basic (sen)</t>
  </si>
  <si>
    <t xml:space="preserve">       - Diluted (sen)</t>
  </si>
  <si>
    <t xml:space="preserve"> notes attached to this interim financial statements.</t>
  </si>
  <si>
    <t xml:space="preserve">Indonesia </t>
  </si>
  <si>
    <t>Elimination</t>
  </si>
  <si>
    <t>Consolidated</t>
  </si>
  <si>
    <t>Inter-Segment Sales</t>
  </si>
  <si>
    <t>Total Revenue</t>
  </si>
  <si>
    <t>REVENUE</t>
  </si>
  <si>
    <t>Interest Expense</t>
  </si>
  <si>
    <t>Interest Income</t>
  </si>
  <si>
    <t>Changes In Contingent Liabilities &amp; Assets</t>
  </si>
  <si>
    <t>Secured</t>
  </si>
  <si>
    <t>Unsecured</t>
  </si>
  <si>
    <t>Short Term</t>
  </si>
  <si>
    <t>Long Term</t>
  </si>
  <si>
    <t>RM '000</t>
  </si>
  <si>
    <t>Changes In Estimates Of Amount Reported Previously Affecting Current Interim Period</t>
  </si>
  <si>
    <t>-</t>
  </si>
  <si>
    <t>Quarter ended 31 March 2005</t>
  </si>
  <si>
    <t>31 May 2005</t>
  </si>
  <si>
    <t>During the quarter under review, there were no unusual items affecting assets, liabilities, equity, net income, or cash flows of the Group.</t>
  </si>
  <si>
    <t>Dividends were neither paid nor proposed during the current interim period.</t>
  </si>
  <si>
    <t>There are no material contingent liabilities as at the date of this report.</t>
  </si>
  <si>
    <t>Material Change In the Profit Before Taxation Compared To The Results of Immmediate Preceding Quarter</t>
  </si>
  <si>
    <t>There were no purchase or sales of unquoted investments or properties during the current interim period under review.</t>
  </si>
  <si>
    <t>There were no off balance sheet financial instruments as at the date of this report.</t>
  </si>
  <si>
    <t>a company incorporated in Taiwan for the supply of defective goods valued at RM3,634,993.49, as the first defendant.</t>
  </si>
  <si>
    <t xml:space="preserve">The suit has been fixed for case management on 26 May 2005.  The first defendant's application to amend </t>
  </si>
  <si>
    <t>There were no issuances, cancellations, repurchases, resale and repayments of debt and equity securities.</t>
  </si>
  <si>
    <t>There are no changes in estimates of amount reported that will have a material effect in the current interim period.</t>
  </si>
  <si>
    <t>Depreciation</t>
  </si>
  <si>
    <t>Amortisation of development cost</t>
  </si>
  <si>
    <t>Interest expenses</t>
  </si>
  <si>
    <t>Interest paid</t>
  </si>
  <si>
    <t>Development cost paid</t>
  </si>
  <si>
    <t>CASH FLOW FROM INVESTING ACTIVITIES</t>
  </si>
  <si>
    <t>Purchase of property, plant &amp; equipment</t>
  </si>
  <si>
    <t>CASH FLOW FROM FINANCING  ACTIVITIES</t>
  </si>
  <si>
    <t>Repayment of term loan</t>
  </si>
  <si>
    <t xml:space="preserve">CASH AND CASH EQUIVALENTS AT 1 JANUARY </t>
  </si>
  <si>
    <t xml:space="preserve"> explanatory notes attached to this interim financial statements.</t>
  </si>
  <si>
    <t>CASH AND CASH EQUIVALENTS AT 31 MARCH</t>
  </si>
  <si>
    <t>Annual Financial Report for the year ended 31 December 2005 and the accompanying</t>
  </si>
  <si>
    <t>Net Assets Per Share (Sen)</t>
  </si>
  <si>
    <t>FOR THE FIRST QUARTER ENDED 31 MARCH 2006</t>
  </si>
  <si>
    <t>At 31 March 2006</t>
  </si>
  <si>
    <t>Quarter ended 31 March 2006</t>
  </si>
  <si>
    <t>At 31 March 2005</t>
  </si>
  <si>
    <t>The interim financial report has been prepared in accordance with FRS 134 (formerly known as MASB 26-Interim Financial Reporting) and Appendix 7A of the Listing</t>
  </si>
  <si>
    <t xml:space="preserve">Requirements of Bursa Malaysia Securities Berhad for the MESDAQ Market.  The same accounting policies and methods of </t>
  </si>
  <si>
    <t xml:space="preserve">explanatory notes attached to the interim financial statements provide an explanation of events and transactions that are significant to an </t>
  </si>
  <si>
    <t>The accounting policies and the methods of the computation adopted by the Group in this interim financial report are consistent with those adopted in</t>
  </si>
  <si>
    <t>computation are followed in the interim financial statements as compared with the annual financial statements for the financial year ended 31 December 2005.</t>
  </si>
  <si>
    <t>The interim financial statements should be read in conjunction with the audited financial statements for the financial year ended 31 December 2005.  These</t>
  </si>
  <si>
    <t>understanding of the changes in the financial position and performance of the Group since the financial year ended 31 December 2005.</t>
  </si>
  <si>
    <t>the financial statements for the financial  year ended 31 December 2005.</t>
  </si>
  <si>
    <t>There were no material events between 31 March 2006 and 31 May 2006 that have not been reflected in the financial statements for the quarter ended 31 March 2006.</t>
  </si>
  <si>
    <t>was not subject to any qualification.</t>
  </si>
  <si>
    <t xml:space="preserve">Other than qualification on the stock value on the  local subsidiary and qualification on the foreign subsidiary on the appropriateness of preparing the financial </t>
  </si>
  <si>
    <t xml:space="preserve">Moving ahead, the Group will continue its focus on R &amp; D and overseas sales and marketing effort.  </t>
  </si>
  <si>
    <t>The Group expects to see a continuous growth of wireless adoption in the ASEAN region, the Indian sub-continent and</t>
  </si>
  <si>
    <t>the Middle East countries over the next few years.</t>
  </si>
  <si>
    <t>There were no profit forecast announced in the current interim period and financial year to date under review,</t>
  </si>
  <si>
    <t>hence there was no comparison between actual and forecast results.</t>
  </si>
  <si>
    <t>There were no purchase or disposal of quoted securities during the current interim period under review.</t>
  </si>
  <si>
    <t>The Company has filed a suit in the High Court of Malaya in Kuala Lumpur on 9 March 2004 against Asustek Computer Inc. ("Asustek"),</t>
  </si>
  <si>
    <t xml:space="preserve">its Statement of Defence and Counterclaim has also been fixed for hearing on 26 May 2005 which was subsequently postponed to 26 July 2005.  </t>
  </si>
  <si>
    <t xml:space="preserve">However, the Court had adjourned the  hearing date to 27 September  2005 for further case management as the Learned Judge was not available on  </t>
  </si>
  <si>
    <t>26 July 2005.  The Company has also successfully obtained an order to stop and restrain the second defendant, Bumiputra-Commerce Bank Berhad,</t>
  </si>
  <si>
    <t xml:space="preserve">from releasing any payments to the first defendant under the letter of credit issued.  On 16 November 2005, the Court </t>
  </si>
  <si>
    <t>allowed Asustek's application to amend their Statement of Defence and Counterclaim.  Meanwhile the Court has also fixed the above matter</t>
  </si>
  <si>
    <t>for further case management on 3 April 2006 to enable the parties to complete the Analysis of Pleadings as well as the Bundle of Documents.</t>
  </si>
  <si>
    <t>The Directors of Palette are of the opinion that the outcome of the suit is favourable.</t>
  </si>
  <si>
    <t>There was no pending material litigation as at the date of this announcement other than that mentioned above.</t>
  </si>
  <si>
    <t xml:space="preserve">However, the court has fixed 14 June 2006 for further case management as the first Defendant's solicitors have </t>
  </si>
  <si>
    <t xml:space="preserve">informed the Court that they need time to incorporate additional documents, which require translation, into the Common Bundle of Documents.  </t>
  </si>
  <si>
    <t>At 1 January 2006</t>
  </si>
  <si>
    <t>Operating Loss</t>
  </si>
  <si>
    <t>CONDENSED BALANCE SHEETS AS AT 31 MARCH 2006</t>
  </si>
  <si>
    <t>Annual Financial Report For the year ended 31 December 2005 and the accompanying</t>
  </si>
  <si>
    <t>Decrease/(Increase) in inventories</t>
  </si>
  <si>
    <t>3 Months</t>
  </si>
  <si>
    <t>Additional Informations As Per Mesdaq Market Listing Requirement</t>
  </si>
  <si>
    <t xml:space="preserve">an increase as compared to a net profit of RM5,000 in the comparative quarter of the preceding year.  </t>
  </si>
  <si>
    <t xml:space="preserve">The Group recorded a profit before tax of RM65,000 in the current quarter as compared to a loss before tax </t>
  </si>
  <si>
    <t>Profit before taxation</t>
  </si>
  <si>
    <t>(Increase)/Decrease in receivables</t>
  </si>
  <si>
    <t>Increase/(Decrease) in payables</t>
  </si>
  <si>
    <t>Net Profit After Taxation &amp; Minority Interest (RM'000)</t>
  </si>
  <si>
    <t>Increase in  borrowings</t>
  </si>
  <si>
    <t>statements on a going concern basis, the auditors' report of the Company's annual financial statements for the financial year ended 31 December 2005</t>
  </si>
  <si>
    <t>Operating profit before working capital changes</t>
  </si>
  <si>
    <t>Income generated from/(used in) operations</t>
  </si>
  <si>
    <t>NET INCREASE IN CASH AND CASH EQUIVALENTS</t>
  </si>
  <si>
    <t>Unrealised exchange loss</t>
  </si>
  <si>
    <t>At 1 January 2005</t>
  </si>
  <si>
    <t>Annual Financial Report for the year ended 31 December 2005 and the accompanying explanatory</t>
  </si>
  <si>
    <t>31 March 2006</t>
  </si>
  <si>
    <t>31 March 2005</t>
  </si>
  <si>
    <t>The Group has not carried out any valuation on its property, plant &amp; equipment.</t>
  </si>
  <si>
    <t>The company currently has MSC Status and have been granted pioneer status, therefore there is no</t>
  </si>
  <si>
    <t xml:space="preserve"> taxation in the current interim period under review.  For its subsidiaries, no taxable profit is </t>
  </si>
  <si>
    <t>expected due to the losses made in prior years.</t>
  </si>
  <si>
    <t>Annual Financial Report for the year ended 31 December 2005.</t>
  </si>
  <si>
    <t>Debtors</t>
  </si>
  <si>
    <t>Overdrafts and Short Term Borrowings</t>
  </si>
  <si>
    <t>Long Term Borrowings</t>
  </si>
  <si>
    <t>Gain on disposal of property plant &amp; equipment</t>
  </si>
  <si>
    <t>Proceeds from disposal of property plant and equipment</t>
  </si>
  <si>
    <t>RESULTS</t>
  </si>
  <si>
    <t>Segment Results</t>
  </si>
  <si>
    <t>Unallotted Corporate Exp.</t>
  </si>
  <si>
    <t>There has been no change in the composition of the Group during the interim period under review.</t>
  </si>
  <si>
    <t>During the current quarter ended 31 March 2006, the Group showed a net profit of RM65,000 on the back of revenue of RM5.2 million ,</t>
  </si>
  <si>
    <t>The revenue is higher mainly due to completion of new projects during the quarter under review .</t>
  </si>
  <si>
    <t>of RM1.2million in the immediate preceding quarter mainly due to the completion of new projects</t>
  </si>
  <si>
    <t>during the current quarter under review.</t>
  </si>
  <si>
    <t>There was no corporate proposal announced but not completed in the current interim period under review.</t>
  </si>
  <si>
    <t>Group Borrowings denominated in Ringgit Malaysia as at 31 Mar 2006 are as follows:-</t>
  </si>
  <si>
    <t>In addition, the Court has also directed the respective parties to revise the chronology of events.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</si>
</sst>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_-* #,##0.0_-;\-* #,##0.0_-;_-* &quot;-&quot;?_-;_-@_-"/>
    <numFmt numFmtId="176" formatCode="_(* #,##0.0_);_(* \(#,##0.0\);_(* &quot;-&quot;?_);_(@_)"/>
    <numFmt numFmtId="177" formatCode="_(* #,##0_);_(* \(#,##0\);_(* &quot;-&quot;?_);_(@_)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[$-409]dddd\,\ mmmm\ dd\,\ yyyy"/>
    <numFmt numFmtId="182" formatCode="[$-409]d\-mmm\-yy;@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73" fontId="0" fillId="0" borderId="0" xfId="15" applyNumberFormat="1" applyAlignment="1">
      <alignment/>
    </xf>
    <xf numFmtId="173" fontId="0" fillId="0" borderId="0" xfId="15" applyNumberFormat="1" applyAlignment="1">
      <alignment horizontal="center"/>
    </xf>
    <xf numFmtId="173" fontId="0" fillId="0" borderId="0" xfId="15" applyNumberFormat="1" applyFont="1" applyAlignment="1">
      <alignment/>
    </xf>
    <xf numFmtId="173" fontId="0" fillId="0" borderId="0" xfId="15" applyNumberFormat="1" applyBorder="1" applyAlignment="1">
      <alignment/>
    </xf>
    <xf numFmtId="173" fontId="0" fillId="0" borderId="0" xfId="15" applyNumberFormat="1" applyBorder="1" applyAlignment="1">
      <alignment horizontal="center"/>
    </xf>
    <xf numFmtId="173" fontId="0" fillId="0" borderId="0" xfId="15" applyNumberFormat="1" applyFont="1" applyBorder="1" applyAlignment="1">
      <alignment/>
    </xf>
    <xf numFmtId="173" fontId="1" fillId="0" borderId="0" xfId="15" applyNumberFormat="1" applyFont="1" applyAlignment="1">
      <alignment/>
    </xf>
    <xf numFmtId="0" fontId="0" fillId="0" borderId="0" xfId="0" applyAlignment="1">
      <alignment horizontal="justify"/>
    </xf>
    <xf numFmtId="0" fontId="0" fillId="0" borderId="0" xfId="0" applyFont="1" applyAlignment="1">
      <alignment/>
    </xf>
    <xf numFmtId="173" fontId="0" fillId="0" borderId="0" xfId="15" applyNumberFormat="1" applyFont="1" applyAlignment="1">
      <alignment horizontal="center"/>
    </xf>
    <xf numFmtId="173" fontId="0" fillId="0" borderId="0" xfId="0" applyNumberFormat="1" applyAlignment="1">
      <alignment horizontal="center"/>
    </xf>
    <xf numFmtId="179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73" fontId="0" fillId="0" borderId="0" xfId="15" applyNumberFormat="1" applyFill="1" applyAlignment="1">
      <alignment/>
    </xf>
    <xf numFmtId="9" fontId="0" fillId="0" borderId="0" xfId="21" applyAlignment="1">
      <alignment/>
    </xf>
    <xf numFmtId="0" fontId="1" fillId="0" borderId="0" xfId="0" applyFont="1" applyAlignment="1">
      <alignment/>
    </xf>
    <xf numFmtId="173" fontId="1" fillId="0" borderId="0" xfId="15" applyNumberFormat="1" applyFont="1" applyFill="1" applyAlignment="1">
      <alignment horizontal="center"/>
    </xf>
    <xf numFmtId="173" fontId="1" fillId="0" borderId="0" xfId="15" applyNumberFormat="1" applyFont="1" applyFill="1" applyAlignment="1" quotePrefix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 quotePrefix="1">
      <alignment horizontal="left"/>
    </xf>
    <xf numFmtId="0" fontId="1" fillId="0" borderId="0" xfId="0" applyFont="1" applyFill="1" applyAlignment="1">
      <alignment/>
    </xf>
    <xf numFmtId="173" fontId="0" fillId="0" borderId="0" xfId="0" applyNumberFormat="1" applyFill="1" applyAlignment="1">
      <alignment/>
    </xf>
    <xf numFmtId="9" fontId="0" fillId="0" borderId="0" xfId="2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 quotePrefix="1">
      <alignment/>
    </xf>
    <xf numFmtId="43" fontId="0" fillId="0" borderId="0" xfId="0" applyNumberFormat="1" applyFill="1" applyBorder="1" applyAlignment="1">
      <alignment horizontal="center"/>
    </xf>
    <xf numFmtId="17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horizontal="left"/>
    </xf>
    <xf numFmtId="15" fontId="4" fillId="0" borderId="0" xfId="0" applyNumberFormat="1" applyFont="1" applyFill="1" applyAlignment="1" quotePrefix="1">
      <alignment horizontal="left"/>
    </xf>
    <xf numFmtId="173" fontId="0" fillId="0" borderId="0" xfId="15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73" fontId="0" fillId="0" borderId="0" xfId="15" applyNumberFormat="1" applyFont="1" applyFill="1" applyBorder="1" applyAlignment="1">
      <alignment horizontal="center"/>
    </xf>
    <xf numFmtId="177" fontId="0" fillId="0" borderId="0" xfId="0" applyNumberFormat="1" applyFill="1" applyBorder="1" applyAlignment="1">
      <alignment/>
    </xf>
    <xf numFmtId="0" fontId="0" fillId="0" borderId="0" xfId="0" applyFill="1" applyBorder="1" applyAlignment="1" quotePrefix="1">
      <alignment/>
    </xf>
    <xf numFmtId="9" fontId="0" fillId="0" borderId="0" xfId="21" applyFont="1" applyFill="1" applyAlignment="1">
      <alignment/>
    </xf>
    <xf numFmtId="173" fontId="0" fillId="0" borderId="0" xfId="15" applyNumberFormat="1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 quotePrefix="1">
      <alignment/>
    </xf>
    <xf numFmtId="43" fontId="0" fillId="0" borderId="0" xfId="0" applyNumberFormat="1" applyFill="1" applyAlignment="1">
      <alignment/>
    </xf>
    <xf numFmtId="173" fontId="0" fillId="0" borderId="0" xfId="15" applyNumberFormat="1" applyFill="1" applyAlignment="1">
      <alignment horizontal="center"/>
    </xf>
    <xf numFmtId="173" fontId="0" fillId="0" borderId="0" xfId="15" applyNumberFormat="1" applyFill="1" applyBorder="1" applyAlignment="1">
      <alignment horizontal="center"/>
    </xf>
    <xf numFmtId="15" fontId="0" fillId="0" borderId="0" xfId="0" applyNumberFormat="1" applyFill="1" applyAlignment="1" quotePrefix="1">
      <alignment horizontal="center"/>
    </xf>
    <xf numFmtId="9" fontId="0" fillId="0" borderId="0" xfId="21" applyFill="1" applyAlignment="1">
      <alignment/>
    </xf>
    <xf numFmtId="0" fontId="7" fillId="0" borderId="0" xfId="0" applyFont="1" applyAlignment="1">
      <alignment/>
    </xf>
    <xf numFmtId="173" fontId="0" fillId="0" borderId="1" xfId="15" applyNumberFormat="1" applyFill="1" applyBorder="1" applyAlignment="1">
      <alignment horizontal="center"/>
    </xf>
    <xf numFmtId="38" fontId="0" fillId="0" borderId="0" xfId="15" applyNumberFormat="1" applyAlignment="1">
      <alignment/>
    </xf>
    <xf numFmtId="38" fontId="0" fillId="0" borderId="0" xfId="15" applyNumberFormat="1" applyFont="1" applyAlignment="1">
      <alignment/>
    </xf>
    <xf numFmtId="38" fontId="0" fillId="0" borderId="2" xfId="15" applyNumberFormat="1" applyBorder="1" applyAlignment="1">
      <alignment/>
    </xf>
    <xf numFmtId="38" fontId="0" fillId="0" borderId="0" xfId="15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Fill="1" applyAlignment="1">
      <alignment horizontal="center"/>
    </xf>
    <xf numFmtId="38" fontId="0" fillId="0" borderId="0" xfId="0" applyNumberFormat="1" applyAlignment="1">
      <alignment/>
    </xf>
    <xf numFmtId="38" fontId="0" fillId="0" borderId="0" xfId="15" applyNumberFormat="1" applyAlignment="1">
      <alignment/>
    </xf>
    <xf numFmtId="38" fontId="0" fillId="0" borderId="3" xfId="15" applyNumberFormat="1" applyBorder="1" applyAlignment="1">
      <alignment/>
    </xf>
    <xf numFmtId="38" fontId="0" fillId="0" borderId="0" xfId="15" applyNumberFormat="1" applyFill="1" applyAlignment="1">
      <alignment/>
    </xf>
    <xf numFmtId="38" fontId="0" fillId="0" borderId="3" xfId="15" applyNumberFormat="1" applyFill="1" applyBorder="1" applyAlignment="1">
      <alignment/>
    </xf>
    <xf numFmtId="38" fontId="0" fillId="0" borderId="2" xfId="15" applyNumberFormat="1" applyBorder="1" applyAlignment="1">
      <alignment/>
    </xf>
    <xf numFmtId="4" fontId="0" fillId="0" borderId="0" xfId="15" applyNumberFormat="1" applyAlignment="1">
      <alignment horizontal="right"/>
    </xf>
    <xf numFmtId="4" fontId="0" fillId="0" borderId="1" xfId="15" applyNumberFormat="1" applyBorder="1" applyAlignment="1">
      <alignment horizontal="right"/>
    </xf>
    <xf numFmtId="43" fontId="0" fillId="0" borderId="0" xfId="15" applyAlignment="1">
      <alignment/>
    </xf>
    <xf numFmtId="43" fontId="0" fillId="0" borderId="0" xfId="15" applyFill="1" applyAlignment="1">
      <alignment horizontal="center"/>
    </xf>
    <xf numFmtId="38" fontId="0" fillId="0" borderId="0" xfId="15" applyNumberFormat="1" applyAlignment="1">
      <alignment horizontal="right"/>
    </xf>
    <xf numFmtId="38" fontId="0" fillId="0" borderId="0" xfId="15" applyNumberFormat="1" applyFill="1" applyAlignment="1">
      <alignment horizontal="right"/>
    </xf>
    <xf numFmtId="38" fontId="0" fillId="0" borderId="0" xfId="15" applyNumberFormat="1" applyBorder="1" applyAlignment="1">
      <alignment horizontal="right"/>
    </xf>
    <xf numFmtId="38" fontId="0" fillId="0" borderId="0" xfId="15" applyNumberFormat="1" applyFill="1" applyBorder="1" applyAlignment="1">
      <alignment horizontal="right"/>
    </xf>
    <xf numFmtId="38" fontId="0" fillId="0" borderId="0" xfId="0" applyNumberFormat="1" applyAlignment="1">
      <alignment horizontal="right"/>
    </xf>
    <xf numFmtId="38" fontId="0" fillId="0" borderId="3" xfId="15" applyNumberFormat="1" applyBorder="1" applyAlignment="1">
      <alignment horizontal="right"/>
    </xf>
    <xf numFmtId="38" fontId="0" fillId="0" borderId="3" xfId="15" applyNumberFormat="1" applyFill="1" applyBorder="1" applyAlignment="1">
      <alignment horizontal="right"/>
    </xf>
    <xf numFmtId="38" fontId="1" fillId="0" borderId="4" xfId="15" applyNumberFormat="1" applyFont="1" applyFill="1" applyBorder="1" applyAlignment="1">
      <alignment horizontal="right"/>
    </xf>
    <xf numFmtId="38" fontId="1" fillId="0" borderId="0" xfId="15" applyNumberFormat="1" applyFont="1" applyBorder="1" applyAlignment="1">
      <alignment horizontal="right"/>
    </xf>
    <xf numFmtId="38" fontId="1" fillId="0" borderId="2" xfId="15" applyNumberFormat="1" applyFont="1" applyFill="1" applyBorder="1" applyAlignment="1">
      <alignment horizontal="right"/>
    </xf>
    <xf numFmtId="38" fontId="1" fillId="0" borderId="0" xfId="15" applyNumberFormat="1" applyFont="1" applyAlignment="1">
      <alignment horizontal="right"/>
    </xf>
    <xf numFmtId="38" fontId="1" fillId="0" borderId="0" xfId="15" applyNumberFormat="1" applyFont="1" applyFill="1" applyAlignment="1">
      <alignment horizontal="right"/>
    </xf>
    <xf numFmtId="38" fontId="1" fillId="0" borderId="0" xfId="15" applyNumberFormat="1" applyFont="1" applyFill="1" applyBorder="1" applyAlignment="1">
      <alignment horizontal="right"/>
    </xf>
    <xf numFmtId="38" fontId="1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center"/>
    </xf>
    <xf numFmtId="43" fontId="1" fillId="0" borderId="0" xfId="15" applyFont="1" applyFill="1" applyBorder="1" applyAlignment="1">
      <alignment/>
    </xf>
    <xf numFmtId="43" fontId="0" fillId="0" borderId="1" xfId="15" applyNumberFormat="1" applyFill="1" applyBorder="1" applyAlignment="1">
      <alignment horizontal="center"/>
    </xf>
    <xf numFmtId="173" fontId="0" fillId="0" borderId="1" xfId="15" applyNumberFormat="1" applyFont="1" applyFill="1" applyBorder="1" applyAlignment="1">
      <alignment horizontal="center"/>
    </xf>
    <xf numFmtId="173" fontId="1" fillId="0" borderId="2" xfId="15" applyNumberFormat="1" applyFont="1" applyFill="1" applyBorder="1" applyAlignment="1">
      <alignment/>
    </xf>
    <xf numFmtId="182" fontId="1" fillId="0" borderId="0" xfId="0" applyNumberFormat="1" applyFont="1" applyFill="1" applyAlignment="1">
      <alignment horizontal="center"/>
    </xf>
    <xf numFmtId="182" fontId="1" fillId="0" borderId="0" xfId="0" applyNumberFormat="1" applyFont="1" applyFill="1" applyAlignment="1" quotePrefix="1">
      <alignment horizontal="center"/>
    </xf>
    <xf numFmtId="15" fontId="1" fillId="0" borderId="0" xfId="0" applyNumberFormat="1" applyFont="1" applyFill="1" applyAlignment="1" quotePrefix="1">
      <alignment horizontal="center"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 quotePrefix="1">
      <alignment horizontal="center"/>
    </xf>
    <xf numFmtId="16" fontId="1" fillId="0" borderId="0" xfId="0" applyNumberFormat="1" applyFont="1" applyAlignment="1">
      <alignment horizontal="center"/>
    </xf>
    <xf numFmtId="16" fontId="1" fillId="0" borderId="0" xfId="0" applyNumberFormat="1" applyFont="1" applyFill="1" applyAlignment="1" quotePrefix="1">
      <alignment horizontal="center"/>
    </xf>
    <xf numFmtId="16" fontId="1" fillId="0" borderId="0" xfId="0" applyNumberFormat="1" applyFont="1" applyFill="1" applyAlignment="1">
      <alignment horizontal="center"/>
    </xf>
    <xf numFmtId="173" fontId="1" fillId="0" borderId="0" xfId="15" applyNumberFormat="1" applyFont="1" applyAlignment="1">
      <alignment horizontal="center"/>
    </xf>
    <xf numFmtId="0" fontId="7" fillId="0" borderId="0" xfId="0" applyFont="1" applyFill="1" applyAlignment="1">
      <alignment/>
    </xf>
    <xf numFmtId="173" fontId="1" fillId="0" borderId="2" xfId="15" applyNumberFormat="1" applyFont="1" applyFill="1" applyBorder="1" applyAlignment="1">
      <alignment horizontal="center"/>
    </xf>
    <xf numFmtId="173" fontId="0" fillId="0" borderId="0" xfId="15" applyNumberFormat="1" applyFont="1" applyFill="1" applyAlignment="1">
      <alignment horizontal="center"/>
    </xf>
    <xf numFmtId="173" fontId="1" fillId="0" borderId="2" xfId="15" applyNumberFormat="1" applyFont="1" applyFill="1" applyBorder="1" applyAlignment="1">
      <alignment/>
    </xf>
    <xf numFmtId="173" fontId="1" fillId="0" borderId="0" xfId="15" applyNumberFormat="1" applyFont="1" applyFill="1" applyBorder="1" applyAlignment="1">
      <alignment/>
    </xf>
    <xf numFmtId="173" fontId="1" fillId="0" borderId="0" xfId="15" applyNumberFormat="1" applyFont="1" applyFill="1" applyBorder="1" applyAlignment="1">
      <alignment horizontal="center"/>
    </xf>
    <xf numFmtId="38" fontId="0" fillId="0" borderId="0" xfId="15" applyNumberFormat="1" applyFont="1" applyFill="1" applyBorder="1" applyAlignment="1">
      <alignment horizontal="right"/>
    </xf>
    <xf numFmtId="38" fontId="0" fillId="0" borderId="0" xfId="15" applyNumberFormat="1" applyFont="1" applyBorder="1" applyAlignment="1">
      <alignment horizontal="right"/>
    </xf>
    <xf numFmtId="173" fontId="0" fillId="0" borderId="0" xfId="15" applyNumberFormat="1" applyFont="1" applyFill="1" applyAlignment="1">
      <alignment horizontal="center"/>
    </xf>
    <xf numFmtId="43" fontId="0" fillId="0" borderId="1" xfId="15" applyFill="1" applyBorder="1" applyAlignment="1">
      <alignment horizontal="center"/>
    </xf>
    <xf numFmtId="173" fontId="0" fillId="0" borderId="0" xfId="15" applyNumberFormat="1" applyFont="1" applyFill="1" applyAlignment="1">
      <alignment/>
    </xf>
    <xf numFmtId="38" fontId="0" fillId="0" borderId="0" xfId="15" applyNumberFormat="1" applyFont="1" applyFill="1" applyAlignment="1">
      <alignment/>
    </xf>
    <xf numFmtId="38" fontId="0" fillId="0" borderId="0" xfId="0" applyNumberFormat="1" applyFont="1" applyAlignment="1">
      <alignment/>
    </xf>
    <xf numFmtId="38" fontId="0" fillId="0" borderId="3" xfId="15" applyNumberFormat="1" applyFont="1" applyFill="1" applyBorder="1" applyAlignment="1">
      <alignment/>
    </xf>
    <xf numFmtId="38" fontId="0" fillId="0" borderId="3" xfId="0" applyNumberFormat="1" applyFont="1" applyBorder="1" applyAlignment="1">
      <alignment/>
    </xf>
    <xf numFmtId="38" fontId="0" fillId="0" borderId="0" xfId="15" applyNumberFormat="1" applyFont="1" applyFill="1" applyBorder="1" applyAlignment="1">
      <alignment/>
    </xf>
    <xf numFmtId="38" fontId="0" fillId="0" borderId="0" xfId="0" applyNumberFormat="1" applyFont="1" applyBorder="1" applyAlignment="1">
      <alignment/>
    </xf>
    <xf numFmtId="38" fontId="0" fillId="0" borderId="4" xfId="0" applyNumberFormat="1" applyFont="1" applyBorder="1" applyAlignment="1">
      <alignment/>
    </xf>
    <xf numFmtId="38" fontId="0" fillId="0" borderId="2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173" fontId="0" fillId="0" borderId="0" xfId="15" applyNumberFormat="1" applyFont="1" applyAlignment="1">
      <alignment/>
    </xf>
    <xf numFmtId="43" fontId="0" fillId="0" borderId="1" xfId="15" applyBorder="1" applyAlignment="1">
      <alignment horizontal="right"/>
    </xf>
    <xf numFmtId="0" fontId="0" fillId="0" borderId="0" xfId="0" applyFont="1" applyFill="1" applyAlignment="1">
      <alignment/>
    </xf>
    <xf numFmtId="173" fontId="0" fillId="0" borderId="0" xfId="15" applyNumberFormat="1" applyFill="1" applyAlignment="1">
      <alignment horizontal="center"/>
    </xf>
    <xf numFmtId="0" fontId="7" fillId="0" borderId="0" xfId="0" applyFont="1" applyFill="1" applyAlignment="1">
      <alignment horizontal="left"/>
    </xf>
    <xf numFmtId="173" fontId="0" fillId="0" borderId="0" xfId="15" applyNumberFormat="1" applyFill="1" applyBorder="1" applyAlignment="1">
      <alignment horizontal="center"/>
    </xf>
    <xf numFmtId="0" fontId="7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ong\My%20Documents\Qtrly\2Q05\June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Equity"/>
      <sheetName val="Notes"/>
      <sheetName val="Cashflow"/>
    </sheetNames>
    <sheetDataSet>
      <sheetData sheetId="2">
        <row r="1">
          <cell r="A1" t="str">
            <v>PALETTE MULTIMEDIA BERHAD </v>
          </cell>
        </row>
        <row r="2">
          <cell r="A2" t="str">
            <v>(Company No.: 420056-K)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zoomScale="80" zoomScaleNormal="8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C13" sqref="C13"/>
    </sheetView>
  </sheetViews>
  <sheetFormatPr defaultColWidth="9.140625" defaultRowHeight="12.75"/>
  <cols>
    <col min="1" max="1" width="54.57421875" style="0" customWidth="1"/>
    <col min="2" max="2" width="14.8515625" style="0" bestFit="1" customWidth="1"/>
    <col min="3" max="3" width="1.7109375" style="0" customWidth="1"/>
    <col min="4" max="4" width="14.28125" style="44" bestFit="1" customWidth="1"/>
    <col min="5" max="5" width="2.00390625" style="0" customWidth="1"/>
    <col min="6" max="6" width="10.28125" style="3" bestFit="1" customWidth="1"/>
    <col min="7" max="7" width="2.00390625" style="0" customWidth="1"/>
    <col min="8" max="8" width="11.28125" style="3" bestFit="1" customWidth="1"/>
  </cols>
  <sheetData>
    <row r="1" ht="12.75">
      <c r="A1" s="1" t="str">
        <f>+'IS'!A1</f>
        <v>PALETTE MULTIMEDIA BERHAD </v>
      </c>
    </row>
    <row r="2" ht="12.75">
      <c r="A2" s="2" t="str">
        <f>+'IS'!A2</f>
        <v>(Company No.: 420056-K)</v>
      </c>
    </row>
    <row r="4" ht="12.75">
      <c r="A4" s="1" t="s">
        <v>199</v>
      </c>
    </row>
    <row r="5" ht="12.75">
      <c r="A5" s="1"/>
    </row>
    <row r="6" ht="12.75">
      <c r="B6" s="3"/>
    </row>
    <row r="7" spans="2:4" ht="12.75">
      <c r="B7" s="91" t="s">
        <v>15</v>
      </c>
      <c r="C7" s="16"/>
      <c r="D7" s="83" t="s">
        <v>15</v>
      </c>
    </row>
    <row r="8" spans="2:4" ht="12.75">
      <c r="B8" s="92" t="s">
        <v>96</v>
      </c>
      <c r="D8" s="94" t="s">
        <v>100</v>
      </c>
    </row>
    <row r="9" spans="2:4" ht="12.75">
      <c r="B9" s="91">
        <v>2006</v>
      </c>
      <c r="D9" s="83">
        <v>2005</v>
      </c>
    </row>
    <row r="10" spans="2:4" ht="12.75">
      <c r="B10" s="93" t="s">
        <v>1</v>
      </c>
      <c r="D10" s="95" t="s">
        <v>33</v>
      </c>
    </row>
    <row r="11" spans="2:4" ht="12.75">
      <c r="B11" s="91" t="s">
        <v>5</v>
      </c>
      <c r="D11" s="83" t="s">
        <v>5</v>
      </c>
    </row>
    <row r="12" spans="2:4" ht="12.75">
      <c r="B12" s="57"/>
      <c r="C12" s="57"/>
      <c r="D12" s="58"/>
    </row>
    <row r="13" spans="1:8" s="4" customFormat="1" ht="12.75">
      <c r="A13" s="10" t="s">
        <v>16</v>
      </c>
      <c r="B13" s="69">
        <v>352</v>
      </c>
      <c r="C13" s="69"/>
      <c r="D13" s="70">
        <v>411</v>
      </c>
      <c r="F13" s="5"/>
      <c r="H13" s="5"/>
    </row>
    <row r="14" spans="1:8" s="4" customFormat="1" ht="12.75">
      <c r="A14" s="10"/>
      <c r="B14" s="69"/>
      <c r="C14" s="69"/>
      <c r="D14" s="70"/>
      <c r="F14" s="5"/>
      <c r="H14" s="5"/>
    </row>
    <row r="15" spans="1:8" s="4" customFormat="1" ht="12.75">
      <c r="A15" s="10" t="s">
        <v>104</v>
      </c>
      <c r="B15" s="69">
        <v>19731</v>
      </c>
      <c r="C15" s="69"/>
      <c r="D15" s="70">
        <v>19600</v>
      </c>
      <c r="F15" s="5"/>
      <c r="H15" s="5"/>
    </row>
    <row r="16" spans="1:8" s="4" customFormat="1" ht="12.75">
      <c r="A16" s="10"/>
      <c r="B16" s="69"/>
      <c r="C16" s="69"/>
      <c r="D16" s="70"/>
      <c r="F16" s="5"/>
      <c r="H16" s="5"/>
    </row>
    <row r="17" spans="1:8" s="4" customFormat="1" ht="12.75">
      <c r="A17" s="10" t="s">
        <v>17</v>
      </c>
      <c r="B17" s="69"/>
      <c r="C17" s="69"/>
      <c r="D17" s="70"/>
      <c r="F17" s="5"/>
      <c r="H17" s="5"/>
    </row>
    <row r="18" spans="1:8" s="4" customFormat="1" ht="12.75">
      <c r="A18" s="9" t="s">
        <v>105</v>
      </c>
      <c r="B18" s="71">
        <v>3543</v>
      </c>
      <c r="C18" s="71"/>
      <c r="D18" s="72">
        <v>3838</v>
      </c>
      <c r="E18" s="7"/>
      <c r="F18" s="8"/>
      <c r="G18" s="7"/>
      <c r="H18" s="5"/>
    </row>
    <row r="19" spans="1:8" s="4" customFormat="1" ht="12.75">
      <c r="A19" s="9" t="s">
        <v>225</v>
      </c>
      <c r="B19" s="71">
        <v>12890</v>
      </c>
      <c r="C19" s="71"/>
      <c r="D19" s="72">
        <v>8979</v>
      </c>
      <c r="E19" s="7"/>
      <c r="F19" s="8"/>
      <c r="G19" s="7"/>
      <c r="H19" s="5"/>
    </row>
    <row r="20" spans="1:8" s="4" customFormat="1" ht="12.75">
      <c r="A20" s="9" t="s">
        <v>106</v>
      </c>
      <c r="B20" s="71">
        <v>14216</v>
      </c>
      <c r="C20" s="71"/>
      <c r="D20" s="72">
        <v>14162</v>
      </c>
      <c r="E20" s="7"/>
      <c r="F20" s="8"/>
      <c r="G20" s="7"/>
      <c r="H20" s="5"/>
    </row>
    <row r="21" spans="1:8" s="4" customFormat="1" ht="12.75">
      <c r="A21" s="9"/>
      <c r="B21" s="76">
        <f>SUM(B18:B20)</f>
        <v>30649</v>
      </c>
      <c r="C21" s="77"/>
      <c r="D21" s="76">
        <f>SUM(D18:D20)</f>
        <v>26979</v>
      </c>
      <c r="E21" s="7"/>
      <c r="F21" s="8"/>
      <c r="G21" s="7"/>
      <c r="H21" s="5"/>
    </row>
    <row r="22" spans="1:8" s="4" customFormat="1" ht="12.75">
      <c r="A22" s="9"/>
      <c r="B22" s="71"/>
      <c r="C22" s="71"/>
      <c r="D22" s="72"/>
      <c r="E22" s="7"/>
      <c r="F22" s="8"/>
      <c r="G22" s="7"/>
      <c r="H22" s="5"/>
    </row>
    <row r="23" spans="1:8" s="4" customFormat="1" ht="12.75">
      <c r="A23" s="10" t="s">
        <v>18</v>
      </c>
      <c r="B23" s="71"/>
      <c r="C23" s="71"/>
      <c r="D23" s="72"/>
      <c r="E23" s="7"/>
      <c r="F23" s="8"/>
      <c r="G23" s="7"/>
      <c r="H23" s="5"/>
    </row>
    <row r="24" spans="1:8" s="4" customFormat="1" ht="12.75">
      <c r="A24" s="9" t="s">
        <v>19</v>
      </c>
      <c r="B24" s="71">
        <v>19548</v>
      </c>
      <c r="C24" s="71"/>
      <c r="D24" s="72">
        <v>15872</v>
      </c>
      <c r="E24" s="7"/>
      <c r="F24" s="8"/>
      <c r="G24" s="7"/>
      <c r="H24" s="5"/>
    </row>
    <row r="25" spans="1:8" s="4" customFormat="1" ht="12.75">
      <c r="A25" s="9" t="s">
        <v>226</v>
      </c>
      <c r="B25" s="71">
        <f>4013+35</f>
        <v>4048</v>
      </c>
      <c r="C25" s="71"/>
      <c r="D25" s="72">
        <v>4026</v>
      </c>
      <c r="E25" s="7"/>
      <c r="F25" s="8"/>
      <c r="G25" s="7"/>
      <c r="H25" s="5"/>
    </row>
    <row r="26" spans="1:8" s="4" customFormat="1" ht="12.75">
      <c r="A26" s="9" t="s">
        <v>12</v>
      </c>
      <c r="B26" s="104">
        <v>1</v>
      </c>
      <c r="C26" s="71"/>
      <c r="D26" s="72">
        <v>1</v>
      </c>
      <c r="E26" s="7"/>
      <c r="F26" s="8"/>
      <c r="G26" s="7"/>
      <c r="H26" s="5"/>
    </row>
    <row r="27" spans="1:8" s="4" customFormat="1" ht="12.75">
      <c r="A27" s="7"/>
      <c r="B27" s="76">
        <f>+SUM(B24:B26)</f>
        <v>23597</v>
      </c>
      <c r="C27" s="77"/>
      <c r="D27" s="76">
        <f>SUM(D24:D26)</f>
        <v>19899</v>
      </c>
      <c r="E27" s="7"/>
      <c r="F27" s="8"/>
      <c r="G27" s="7"/>
      <c r="H27" s="5"/>
    </row>
    <row r="28" spans="2:8" s="4" customFormat="1" ht="12.75">
      <c r="B28" s="69"/>
      <c r="C28" s="69"/>
      <c r="D28" s="70"/>
      <c r="F28" s="5"/>
      <c r="H28" s="5"/>
    </row>
    <row r="29" spans="1:8" s="4" customFormat="1" ht="12.75">
      <c r="A29" s="10" t="s">
        <v>20</v>
      </c>
      <c r="B29" s="80">
        <f>+B21-B27</f>
        <v>7052</v>
      </c>
      <c r="C29" s="79"/>
      <c r="D29" s="80">
        <f>D21-D27</f>
        <v>7080</v>
      </c>
      <c r="F29" s="5"/>
      <c r="H29" s="5"/>
    </row>
    <row r="30" spans="2:8" s="4" customFormat="1" ht="12.75">
      <c r="B30" s="69"/>
      <c r="C30" s="69"/>
      <c r="D30" s="70"/>
      <c r="F30" s="5"/>
      <c r="H30" s="5"/>
    </row>
    <row r="31" spans="2:8" s="4" customFormat="1" ht="13.5" thickBot="1">
      <c r="B31" s="78">
        <f>+B29+B13+B15</f>
        <v>27135</v>
      </c>
      <c r="C31" s="79"/>
      <c r="D31" s="78">
        <f>D13+D15+D29</f>
        <v>27091</v>
      </c>
      <c r="F31" s="5"/>
      <c r="H31" s="5"/>
    </row>
    <row r="32" spans="2:8" s="4" customFormat="1" ht="12.75">
      <c r="B32" s="69"/>
      <c r="C32" s="69"/>
      <c r="D32" s="70"/>
      <c r="F32" s="5"/>
      <c r="H32" s="5"/>
    </row>
    <row r="33" spans="1:4" ht="12.75">
      <c r="A33" s="1" t="s">
        <v>21</v>
      </c>
      <c r="B33" s="69">
        <f>+Equity!B24</f>
        <v>26400</v>
      </c>
      <c r="C33" s="73"/>
      <c r="D33" s="70">
        <v>26400</v>
      </c>
    </row>
    <row r="34" spans="1:4" ht="12.75">
      <c r="A34" s="1" t="s">
        <v>22</v>
      </c>
      <c r="B34" s="74">
        <v>493</v>
      </c>
      <c r="C34" s="73"/>
      <c r="D34" s="75">
        <v>449</v>
      </c>
    </row>
    <row r="35" spans="1:4" ht="12.75">
      <c r="A35" s="1"/>
      <c r="B35" s="81">
        <f>+B33+B34</f>
        <v>26893</v>
      </c>
      <c r="C35" s="82"/>
      <c r="D35" s="81">
        <f>SUM(D33:D34)</f>
        <v>26849</v>
      </c>
    </row>
    <row r="36" spans="1:4" ht="12.75">
      <c r="A36" s="1"/>
      <c r="B36" s="71"/>
      <c r="C36" s="73"/>
      <c r="D36" s="72"/>
    </row>
    <row r="37" spans="1:4" ht="12.75">
      <c r="A37" s="1" t="s">
        <v>117</v>
      </c>
      <c r="B37" s="71">
        <v>22</v>
      </c>
      <c r="C37" s="73"/>
      <c r="D37" s="72">
        <v>22</v>
      </c>
    </row>
    <row r="38" spans="1:4" ht="12.75">
      <c r="A38" s="1"/>
      <c r="B38" s="71"/>
      <c r="C38" s="73"/>
      <c r="D38" s="72"/>
    </row>
    <row r="39" spans="1:4" ht="12.75">
      <c r="A39" s="1" t="s">
        <v>107</v>
      </c>
      <c r="B39" s="71"/>
      <c r="C39" s="73"/>
      <c r="D39" s="72"/>
    </row>
    <row r="40" spans="1:4" ht="12.75">
      <c r="A40" s="12" t="s">
        <v>227</v>
      </c>
      <c r="B40" s="71">
        <v>220</v>
      </c>
      <c r="C40" s="73"/>
      <c r="D40" s="72">
        <v>220</v>
      </c>
    </row>
    <row r="41" spans="1:4" ht="12.75">
      <c r="A41" s="12"/>
      <c r="B41" s="71"/>
      <c r="C41" s="73"/>
      <c r="D41" s="103"/>
    </row>
    <row r="42" spans="1:4" ht="12.75">
      <c r="A42" s="1"/>
      <c r="B42" s="71"/>
      <c r="C42" s="73"/>
      <c r="D42" s="72"/>
    </row>
    <row r="43" spans="1:4" ht="13.5" thickBot="1">
      <c r="A43" s="1" t="s">
        <v>23</v>
      </c>
      <c r="B43" s="78">
        <f>SUM(B35:B42)</f>
        <v>27135</v>
      </c>
      <c r="C43" s="82"/>
      <c r="D43" s="78">
        <f>D35+D37+D40</f>
        <v>27091</v>
      </c>
    </row>
    <row r="44" spans="2:8" ht="12.75">
      <c r="B44" s="67">
        <f>B31-B43</f>
        <v>0</v>
      </c>
      <c r="C44" s="67"/>
      <c r="D44" s="68">
        <v>0</v>
      </c>
      <c r="F44" s="14"/>
      <c r="H44" s="15"/>
    </row>
    <row r="45" spans="2:8" ht="12.75">
      <c r="B45" s="67"/>
      <c r="C45" s="67"/>
      <c r="D45" s="68"/>
      <c r="F45" s="14"/>
      <c r="H45" s="15"/>
    </row>
    <row r="46" spans="1:8" ht="12.75">
      <c r="A46" t="s">
        <v>164</v>
      </c>
      <c r="B46" s="67">
        <f>((B35+B37)/105600)*100</f>
        <v>25.487689393939394</v>
      </c>
      <c r="C46" s="67"/>
      <c r="D46" s="67">
        <f>((D35+D37)/105600)*100</f>
        <v>25.446022727272727</v>
      </c>
      <c r="F46" s="14"/>
      <c r="H46" s="15"/>
    </row>
    <row r="47" spans="1:4" ht="12.75">
      <c r="A47" s="6" t="s">
        <v>84</v>
      </c>
      <c r="B47" s="57"/>
      <c r="C47" s="57"/>
      <c r="D47" s="68"/>
    </row>
    <row r="48" ht="12.75">
      <c r="A48" s="6" t="s">
        <v>24</v>
      </c>
    </row>
    <row r="49" ht="12.75">
      <c r="A49" s="10" t="s">
        <v>112</v>
      </c>
    </row>
    <row r="50" ht="12.75">
      <c r="A50" s="10" t="s">
        <v>200</v>
      </c>
    </row>
    <row r="51" ht="12.75">
      <c r="A51" s="1" t="s">
        <v>161</v>
      </c>
    </row>
  </sheetData>
  <printOptions/>
  <pageMargins left="0.75" right="0.75" top="0.5" bottom="0.75" header="0.5" footer="0.5"/>
  <pageSetup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zoomScale="75" zoomScaleNormal="75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J17" sqref="J17"/>
    </sheetView>
  </sheetViews>
  <sheetFormatPr defaultColWidth="9.140625" defaultRowHeight="12.75"/>
  <cols>
    <col min="1" max="1" width="33.140625" style="0" customWidth="1"/>
    <col min="2" max="2" width="12.57421875" style="0" customWidth="1"/>
    <col min="3" max="3" width="1.7109375" style="0" customWidth="1"/>
    <col min="4" max="4" width="15.57421875" style="3" bestFit="1" customWidth="1"/>
    <col min="5" max="5" width="2.00390625" style="0" customWidth="1"/>
    <col min="6" max="6" width="12.28125" style="3" customWidth="1"/>
    <col min="7" max="7" width="2.00390625" style="0" customWidth="1"/>
    <col min="8" max="8" width="12.28125" style="3" customWidth="1"/>
  </cols>
  <sheetData>
    <row r="1" ht="12.75">
      <c r="A1" s="1" t="s">
        <v>101</v>
      </c>
    </row>
    <row r="2" ht="12.75">
      <c r="A2" s="2" t="s">
        <v>102</v>
      </c>
    </row>
    <row r="4" ht="12.75">
      <c r="A4" s="1" t="s">
        <v>0</v>
      </c>
    </row>
    <row r="5" ht="12.75">
      <c r="A5" s="1" t="s">
        <v>165</v>
      </c>
    </row>
    <row r="6" spans="1:2" ht="12.75">
      <c r="A6" s="1" t="s">
        <v>1</v>
      </c>
      <c r="B6" s="3"/>
    </row>
    <row r="7" spans="1:2" ht="12.75">
      <c r="A7" s="1"/>
      <c r="B7" s="3"/>
    </row>
    <row r="8" spans="1:2" ht="12.75">
      <c r="A8" s="1"/>
      <c r="B8" s="3"/>
    </row>
    <row r="9" spans="1:8" ht="12.75">
      <c r="A9" s="1"/>
      <c r="B9" s="91">
        <v>2006</v>
      </c>
      <c r="C9" s="1"/>
      <c r="D9" s="91">
        <v>2005</v>
      </c>
      <c r="E9" s="1"/>
      <c r="F9" s="91">
        <v>2006</v>
      </c>
      <c r="G9" s="1"/>
      <c r="H9" s="91">
        <v>2005</v>
      </c>
    </row>
    <row r="10" spans="1:8" ht="12.75">
      <c r="A10" s="1"/>
      <c r="B10" s="91" t="s">
        <v>2</v>
      </c>
      <c r="C10" s="1"/>
      <c r="D10" s="91" t="s">
        <v>6</v>
      </c>
      <c r="E10" s="1"/>
      <c r="F10" s="91" t="s">
        <v>2</v>
      </c>
      <c r="G10" s="1"/>
      <c r="H10" s="91" t="s">
        <v>2</v>
      </c>
    </row>
    <row r="11" spans="1:8" ht="12.75">
      <c r="A11" s="1"/>
      <c r="B11" s="91" t="s">
        <v>3</v>
      </c>
      <c r="C11" s="1"/>
      <c r="D11" s="91" t="s">
        <v>3</v>
      </c>
      <c r="E11" s="1"/>
      <c r="F11" s="91" t="s">
        <v>97</v>
      </c>
      <c r="G11" s="1"/>
      <c r="H11" s="91" t="s">
        <v>97</v>
      </c>
    </row>
    <row r="12" spans="1:8" ht="12.75">
      <c r="A12" s="1"/>
      <c r="B12" s="91" t="s">
        <v>4</v>
      </c>
      <c r="C12" s="1"/>
      <c r="D12" s="91" t="s">
        <v>4</v>
      </c>
      <c r="E12" s="1"/>
      <c r="F12" s="91" t="s">
        <v>7</v>
      </c>
      <c r="G12" s="1"/>
      <c r="H12" s="91" t="s">
        <v>7</v>
      </c>
    </row>
    <row r="13" spans="1:8" ht="12.75">
      <c r="A13" s="1"/>
      <c r="B13" s="92" t="s">
        <v>96</v>
      </c>
      <c r="C13" s="1"/>
      <c r="D13" s="92" t="s">
        <v>96</v>
      </c>
      <c r="E13" s="1"/>
      <c r="F13" s="91" t="s">
        <v>8</v>
      </c>
      <c r="G13" s="1"/>
      <c r="H13" s="91" t="s">
        <v>8</v>
      </c>
    </row>
    <row r="14" spans="1:10" ht="12.75">
      <c r="A14" s="1"/>
      <c r="B14" s="91" t="s">
        <v>5</v>
      </c>
      <c r="C14" s="1"/>
      <c r="D14" s="91" t="s">
        <v>5</v>
      </c>
      <c r="E14" s="1"/>
      <c r="F14" s="91" t="s">
        <v>5</v>
      </c>
      <c r="G14" s="1"/>
      <c r="H14" s="91" t="s">
        <v>5</v>
      </c>
      <c r="J14" s="45"/>
    </row>
    <row r="15" spans="2:8" ht="12.75">
      <c r="B15" s="59"/>
      <c r="C15" s="59"/>
      <c r="D15" s="59"/>
      <c r="E15" s="59"/>
      <c r="F15" s="59"/>
      <c r="G15" s="59"/>
      <c r="H15" s="59"/>
    </row>
    <row r="16" spans="1:12" s="4" customFormat="1" ht="12.75">
      <c r="A16" s="4" t="s">
        <v>9</v>
      </c>
      <c r="B16" s="60">
        <v>5199</v>
      </c>
      <c r="C16" s="60"/>
      <c r="D16" s="60">
        <v>1451</v>
      </c>
      <c r="E16" s="60"/>
      <c r="F16" s="60">
        <v>5199</v>
      </c>
      <c r="G16" s="60"/>
      <c r="H16" s="60">
        <v>1451</v>
      </c>
      <c r="L16" s="18"/>
    </row>
    <row r="17" spans="2:8" s="4" customFormat="1" ht="12.75">
      <c r="B17" s="60"/>
      <c r="C17" s="60"/>
      <c r="D17" s="60"/>
      <c r="E17" s="60"/>
      <c r="F17" s="60"/>
      <c r="G17" s="60"/>
      <c r="H17" s="60"/>
    </row>
    <row r="18" spans="1:8" s="4" customFormat="1" ht="12.75">
      <c r="A18" s="4" t="s">
        <v>10</v>
      </c>
      <c r="B18" s="60">
        <v>-5066</v>
      </c>
      <c r="C18" s="60"/>
      <c r="D18" s="60">
        <v>-1388</v>
      </c>
      <c r="E18" s="60"/>
      <c r="F18" s="60">
        <f>B18</f>
        <v>-5066</v>
      </c>
      <c r="G18" s="60"/>
      <c r="H18" s="60">
        <v>-1388</v>
      </c>
    </row>
    <row r="19" spans="2:8" s="4" customFormat="1" ht="12.75">
      <c r="B19" s="60"/>
      <c r="C19" s="60"/>
      <c r="D19" s="60"/>
      <c r="E19" s="60"/>
      <c r="F19" s="60"/>
      <c r="G19" s="60"/>
      <c r="H19" s="60"/>
    </row>
    <row r="20" spans="1:8" s="4" customFormat="1" ht="12.75">
      <c r="A20" s="4" t="s">
        <v>11</v>
      </c>
      <c r="B20" s="60">
        <v>0</v>
      </c>
      <c r="C20" s="60"/>
      <c r="D20" s="60">
        <v>3</v>
      </c>
      <c r="E20" s="60"/>
      <c r="F20" s="60"/>
      <c r="G20" s="60"/>
      <c r="H20" s="60">
        <v>3</v>
      </c>
    </row>
    <row r="21" spans="2:8" s="4" customFormat="1" ht="12.75">
      <c r="B21" s="61"/>
      <c r="C21" s="60"/>
      <c r="D21" s="61"/>
      <c r="E21" s="60"/>
      <c r="F21" s="61"/>
      <c r="G21" s="60"/>
      <c r="H21" s="61"/>
    </row>
    <row r="22" spans="1:12" s="4" customFormat="1" ht="12.75">
      <c r="A22" s="6" t="s">
        <v>80</v>
      </c>
      <c r="B22" s="60">
        <f>+B16+B18+B20</f>
        <v>133</v>
      </c>
      <c r="C22" s="60"/>
      <c r="D22" s="60">
        <f>+D16+D18+D20</f>
        <v>66</v>
      </c>
      <c r="E22" s="60"/>
      <c r="F22" s="60">
        <f>+F16+F18+F20</f>
        <v>133</v>
      </c>
      <c r="G22" s="60"/>
      <c r="H22" s="60">
        <f>+H16+H18+H20</f>
        <v>66</v>
      </c>
      <c r="L22" s="18"/>
    </row>
    <row r="23" spans="1:8" s="4" customFormat="1" ht="12.75">
      <c r="A23" s="6"/>
      <c r="B23" s="60"/>
      <c r="C23" s="60"/>
      <c r="D23" s="60"/>
      <c r="E23" s="60"/>
      <c r="F23" s="60"/>
      <c r="G23" s="60"/>
      <c r="H23" s="60"/>
    </row>
    <row r="24" spans="1:8" s="4" customFormat="1" ht="12.75">
      <c r="A24" s="6" t="s">
        <v>14</v>
      </c>
      <c r="B24" s="60">
        <v>-68</v>
      </c>
      <c r="C24" s="60"/>
      <c r="D24" s="60">
        <v>-61</v>
      </c>
      <c r="E24" s="60"/>
      <c r="F24" s="60">
        <v>-68</v>
      </c>
      <c r="G24" s="60"/>
      <c r="H24" s="60">
        <v>-61</v>
      </c>
    </row>
    <row r="25" spans="1:8" s="4" customFormat="1" ht="12.75">
      <c r="A25" s="6"/>
      <c r="B25" s="61"/>
      <c r="C25" s="60"/>
      <c r="D25" s="61"/>
      <c r="E25" s="60"/>
      <c r="F25" s="61"/>
      <c r="G25" s="60"/>
      <c r="H25" s="61"/>
    </row>
    <row r="26" spans="1:8" s="4" customFormat="1" ht="12.75">
      <c r="A26" s="6" t="s">
        <v>119</v>
      </c>
      <c r="B26" s="60">
        <f>+B22+B24</f>
        <v>65</v>
      </c>
      <c r="C26" s="60"/>
      <c r="D26" s="60">
        <f>+D22+D24</f>
        <v>5</v>
      </c>
      <c r="E26" s="60"/>
      <c r="F26" s="60">
        <f>F22+F24</f>
        <v>65</v>
      </c>
      <c r="G26" s="60"/>
      <c r="H26" s="60">
        <f>H22+H24</f>
        <v>5</v>
      </c>
    </row>
    <row r="27" spans="2:8" s="4" customFormat="1" ht="12.75">
      <c r="B27" s="62"/>
      <c r="C27" s="62"/>
      <c r="D27" s="62"/>
      <c r="E27" s="62"/>
      <c r="F27" s="62"/>
      <c r="G27" s="62"/>
      <c r="H27" s="60"/>
    </row>
    <row r="28" spans="1:8" s="4" customFormat="1" ht="12.75">
      <c r="A28" s="4" t="s">
        <v>12</v>
      </c>
      <c r="B28" s="62">
        <v>0</v>
      </c>
      <c r="C28" s="62"/>
      <c r="D28" s="62">
        <v>0</v>
      </c>
      <c r="E28" s="62"/>
      <c r="F28" s="62">
        <v>0</v>
      </c>
      <c r="G28" s="62"/>
      <c r="H28" s="60">
        <v>0</v>
      </c>
    </row>
    <row r="29" spans="2:8" s="4" customFormat="1" ht="12.75">
      <c r="B29" s="63"/>
      <c r="C29" s="62"/>
      <c r="D29" s="63"/>
      <c r="E29" s="62"/>
      <c r="F29" s="63"/>
      <c r="G29" s="62"/>
      <c r="H29" s="61"/>
    </row>
    <row r="30" spans="1:8" s="4" customFormat="1" ht="12.75">
      <c r="A30" s="6" t="s">
        <v>118</v>
      </c>
      <c r="B30" s="62">
        <f>+B26+B28</f>
        <v>65</v>
      </c>
      <c r="C30" s="62"/>
      <c r="D30" s="62">
        <f>+D26+D28</f>
        <v>5</v>
      </c>
      <c r="E30" s="62"/>
      <c r="F30" s="62">
        <f>F26+F28</f>
        <v>65</v>
      </c>
      <c r="G30" s="62"/>
      <c r="H30" s="62">
        <f>H26+H28</f>
        <v>5</v>
      </c>
    </row>
    <row r="31" spans="2:8" s="4" customFormat="1" ht="12.75">
      <c r="B31" s="62"/>
      <c r="C31" s="62"/>
      <c r="D31" s="62"/>
      <c r="E31" s="62"/>
      <c r="F31" s="62"/>
      <c r="G31" s="62"/>
      <c r="H31" s="60"/>
    </row>
    <row r="32" spans="1:8" s="4" customFormat="1" ht="12.75">
      <c r="A32" s="6" t="s">
        <v>117</v>
      </c>
      <c r="B32" s="62">
        <v>0</v>
      </c>
      <c r="C32" s="62"/>
      <c r="D32" s="62">
        <v>0</v>
      </c>
      <c r="E32" s="62"/>
      <c r="F32" s="62">
        <v>0</v>
      </c>
      <c r="G32" s="62"/>
      <c r="H32" s="60">
        <v>0</v>
      </c>
    </row>
    <row r="33" spans="2:8" s="4" customFormat="1" ht="12.75">
      <c r="B33" s="61"/>
      <c r="C33" s="60"/>
      <c r="D33" s="61"/>
      <c r="E33" s="60"/>
      <c r="F33" s="61"/>
      <c r="G33" s="60"/>
      <c r="H33" s="61"/>
    </row>
    <row r="34" spans="1:8" s="4" customFormat="1" ht="13.5" thickBot="1">
      <c r="A34" s="4" t="s">
        <v>13</v>
      </c>
      <c r="B34" s="64">
        <f>+B30+B32</f>
        <v>65</v>
      </c>
      <c r="C34" s="60"/>
      <c r="D34" s="64">
        <f>+D30+D32</f>
        <v>5</v>
      </c>
      <c r="E34" s="60"/>
      <c r="F34" s="64">
        <f>F30+F32</f>
        <v>65</v>
      </c>
      <c r="G34" s="60"/>
      <c r="H34" s="64">
        <f>H30+H32</f>
        <v>5</v>
      </c>
    </row>
    <row r="35" spans="2:8" s="4" customFormat="1" ht="12.75">
      <c r="B35" s="60"/>
      <c r="C35" s="60"/>
      <c r="D35" s="60"/>
      <c r="E35" s="60"/>
      <c r="F35" s="60"/>
      <c r="G35" s="60"/>
      <c r="H35" s="60"/>
    </row>
    <row r="36" spans="4:8" s="4" customFormat="1" ht="12.75">
      <c r="D36" s="5"/>
      <c r="F36" s="5"/>
      <c r="H36" s="5"/>
    </row>
    <row r="37" spans="1:8" s="4" customFormat="1" ht="13.5" thickBot="1">
      <c r="A37" s="6" t="s">
        <v>120</v>
      </c>
      <c r="B37" s="118">
        <f>(B34/105600)*100</f>
        <v>0.0615530303030303</v>
      </c>
      <c r="C37" s="65"/>
      <c r="D37" s="118">
        <f>(D34/105600)*100</f>
        <v>0.004734848484848485</v>
      </c>
      <c r="E37" s="65"/>
      <c r="F37" s="118">
        <f>(F34/105600)*100</f>
        <v>0.0615530303030303</v>
      </c>
      <c r="G37" s="65"/>
      <c r="H37" s="118">
        <f>(H34/105600)*100</f>
        <v>0.004734848484848485</v>
      </c>
    </row>
    <row r="38" spans="1:8" s="4" customFormat="1" ht="13.5" hidden="1" thickBot="1">
      <c r="A38" s="6" t="s">
        <v>121</v>
      </c>
      <c r="B38" s="66">
        <f>+B34/(26400*4)*100</f>
        <v>0.0615530303030303</v>
      </c>
      <c r="C38" s="65"/>
      <c r="D38" s="66">
        <f>+D34/96000*100</f>
        <v>0.005208333333333334</v>
      </c>
      <c r="E38" s="65"/>
      <c r="F38" s="66">
        <f>+F34/(26400*4)*100</f>
        <v>0.0615530303030303</v>
      </c>
      <c r="G38" s="65"/>
      <c r="H38" s="66">
        <f>+H34/96000*100</f>
        <v>0.005208333333333334</v>
      </c>
    </row>
    <row r="39" spans="1:8" s="4" customFormat="1" ht="12.75">
      <c r="A39" s="6"/>
      <c r="B39" s="13"/>
      <c r="D39" s="13"/>
      <c r="F39" s="13"/>
      <c r="H39" s="13"/>
    </row>
    <row r="40" spans="4:8" s="4" customFormat="1" ht="12.75">
      <c r="D40" s="5"/>
      <c r="F40" s="5"/>
      <c r="H40" s="5"/>
    </row>
    <row r="41" spans="1:8" s="4" customFormat="1" ht="12.75">
      <c r="A41" s="6" t="s">
        <v>24</v>
      </c>
      <c r="D41" s="5"/>
      <c r="F41" s="5"/>
      <c r="H41" s="5"/>
    </row>
    <row r="42" spans="1:8" s="4" customFormat="1" ht="12.75">
      <c r="A42" s="10" t="s">
        <v>103</v>
      </c>
      <c r="D42" s="5"/>
      <c r="F42" s="5"/>
      <c r="H42" s="5"/>
    </row>
    <row r="43" spans="1:8" s="4" customFormat="1" ht="12.75">
      <c r="A43" s="10" t="s">
        <v>224</v>
      </c>
      <c r="D43" s="5"/>
      <c r="F43" s="5"/>
      <c r="H43" s="5"/>
    </row>
  </sheetData>
  <printOptions/>
  <pageMargins left="0.75" right="0.75" top="0.5" bottom="0.5" header="0.5" footer="0.5"/>
  <pageSetup fitToHeight="1" fitToWidth="1" horizontalDpi="1200" verticalDpi="12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="75" zoomScaleNormal="75" workbookViewId="0" topLeftCell="A1">
      <pane xSplit="1" ySplit="12" topLeftCell="B14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43" sqref="A43"/>
    </sheetView>
  </sheetViews>
  <sheetFormatPr defaultColWidth="9.140625" defaultRowHeight="12.75"/>
  <cols>
    <col min="1" max="1" width="38.140625" style="0" customWidth="1"/>
    <col min="2" max="2" width="10.421875" style="4" customWidth="1"/>
    <col min="3" max="3" width="12.7109375" style="4" customWidth="1"/>
    <col min="4" max="4" width="12.7109375" style="4" bestFit="1" customWidth="1"/>
    <col min="5" max="5" width="13.8515625" style="4" customWidth="1"/>
    <col min="6" max="6" width="9.421875" style="4" customWidth="1"/>
  </cols>
  <sheetData>
    <row r="1" ht="12.75">
      <c r="A1" s="1" t="str">
        <f>+'BS'!A1</f>
        <v>PALETTE MULTIMEDIA BERHAD </v>
      </c>
    </row>
    <row r="2" ht="12.75">
      <c r="A2" s="2" t="str">
        <f>+'BS'!A2</f>
        <v>(Company No.: 420056-K)</v>
      </c>
    </row>
    <row r="4" ht="12.75">
      <c r="A4" s="1" t="s">
        <v>25</v>
      </c>
    </row>
    <row r="5" ht="12.75">
      <c r="A5" s="1" t="s">
        <v>165</v>
      </c>
    </row>
    <row r="6" ht="12.75">
      <c r="A6" s="1" t="s">
        <v>1</v>
      </c>
    </row>
    <row r="7" ht="12.75">
      <c r="A7" s="1"/>
    </row>
    <row r="9" spans="2:6" ht="12.75">
      <c r="B9" s="10"/>
      <c r="C9" s="96" t="s">
        <v>31</v>
      </c>
      <c r="D9" s="96" t="s">
        <v>31</v>
      </c>
      <c r="E9" s="96" t="s">
        <v>98</v>
      </c>
      <c r="F9" s="10"/>
    </row>
    <row r="10" spans="2:7" ht="12.75">
      <c r="B10" s="96" t="s">
        <v>26</v>
      </c>
      <c r="C10" s="96" t="s">
        <v>108</v>
      </c>
      <c r="D10" s="96" t="s">
        <v>108</v>
      </c>
      <c r="E10" s="96" t="s">
        <v>28</v>
      </c>
      <c r="F10" s="96"/>
      <c r="G10" s="3"/>
    </row>
    <row r="11" spans="2:7" ht="12.75">
      <c r="B11" s="96" t="s">
        <v>27</v>
      </c>
      <c r="C11" s="96" t="s">
        <v>109</v>
      </c>
      <c r="D11" s="96" t="s">
        <v>110</v>
      </c>
      <c r="E11" s="96" t="s">
        <v>29</v>
      </c>
      <c r="F11" s="96" t="s">
        <v>30</v>
      </c>
      <c r="G11" s="3"/>
    </row>
    <row r="12" spans="2:7" ht="12.75">
      <c r="B12" s="96" t="s">
        <v>5</v>
      </c>
      <c r="C12" s="96" t="s">
        <v>5</v>
      </c>
      <c r="D12" s="96" t="s">
        <v>5</v>
      </c>
      <c r="E12" s="96" t="s">
        <v>5</v>
      </c>
      <c r="F12" s="96" t="s">
        <v>5</v>
      </c>
      <c r="G12" s="3"/>
    </row>
    <row r="13" spans="1:6" ht="12.75">
      <c r="A13" s="51" t="s">
        <v>167</v>
      </c>
      <c r="B13" s="53"/>
      <c r="C13" s="53"/>
      <c r="D13" s="53"/>
      <c r="E13" s="53"/>
      <c r="F13" s="53"/>
    </row>
    <row r="14" spans="2:6" ht="12.75">
      <c r="B14" s="53"/>
      <c r="C14" s="53"/>
      <c r="D14" s="53"/>
      <c r="E14" s="53"/>
      <c r="F14" s="53"/>
    </row>
    <row r="15" spans="1:6" ht="12.75">
      <c r="A15" t="s">
        <v>197</v>
      </c>
      <c r="B15" s="53">
        <v>26400</v>
      </c>
      <c r="C15" s="53">
        <v>4123</v>
      </c>
      <c r="D15" s="53">
        <v>-144</v>
      </c>
      <c r="E15" s="53">
        <v>-3530</v>
      </c>
      <c r="F15" s="53">
        <f>SUM(B15:E15)</f>
        <v>26849</v>
      </c>
    </row>
    <row r="16" spans="2:6" ht="12.75">
      <c r="B16" s="53"/>
      <c r="C16" s="53"/>
      <c r="D16" s="53"/>
      <c r="E16" s="53"/>
      <c r="F16" s="53"/>
    </row>
    <row r="17" spans="2:6" ht="12.75" hidden="1">
      <c r="B17" s="53"/>
      <c r="C17" s="53"/>
      <c r="D17" s="53"/>
      <c r="E17" s="53"/>
      <c r="F17" s="53"/>
    </row>
    <row r="18" spans="2:6" ht="12.75" hidden="1">
      <c r="B18" s="53"/>
      <c r="C18" s="53"/>
      <c r="D18" s="53"/>
      <c r="E18" s="53"/>
      <c r="F18" s="53"/>
    </row>
    <row r="19" spans="2:6" ht="12.75" hidden="1">
      <c r="B19" s="53"/>
      <c r="C19" s="53"/>
      <c r="D19" s="53"/>
      <c r="E19" s="53"/>
      <c r="F19" s="53"/>
    </row>
    <row r="20" spans="1:6" ht="12.75">
      <c r="A20" t="s">
        <v>32</v>
      </c>
      <c r="B20" s="53">
        <v>0</v>
      </c>
      <c r="C20" s="53">
        <v>0</v>
      </c>
      <c r="D20" s="54">
        <v>0</v>
      </c>
      <c r="E20" s="53">
        <v>65</v>
      </c>
      <c r="F20" s="53">
        <f>SUM(B20:E20)</f>
        <v>65</v>
      </c>
    </row>
    <row r="21" spans="2:6" ht="12.75">
      <c r="B21" s="53"/>
      <c r="C21" s="53"/>
      <c r="D21" s="54"/>
      <c r="E21" s="53"/>
      <c r="F21" s="53"/>
    </row>
    <row r="22" spans="1:6" ht="12.75">
      <c r="A22" t="s">
        <v>88</v>
      </c>
      <c r="B22" s="53">
        <v>0</v>
      </c>
      <c r="C22" s="53">
        <v>0</v>
      </c>
      <c r="D22" s="54">
        <v>-21</v>
      </c>
      <c r="E22" s="53">
        <v>0</v>
      </c>
      <c r="F22" s="53">
        <f>SUM(B22:E22)</f>
        <v>-21</v>
      </c>
    </row>
    <row r="23" spans="2:6" ht="12.75">
      <c r="B23" s="53"/>
      <c r="C23" s="53"/>
      <c r="D23" s="53"/>
      <c r="E23" s="53"/>
      <c r="F23" s="53"/>
    </row>
    <row r="24" spans="1:6" ht="13.5" thickBot="1">
      <c r="A24" t="s">
        <v>166</v>
      </c>
      <c r="B24" s="55">
        <f>SUM(B15:B23)</f>
        <v>26400</v>
      </c>
      <c r="C24" s="55">
        <f>SUM(C15:C23)</f>
        <v>4123</v>
      </c>
      <c r="D24" s="55">
        <f>SUM(D15:D23)</f>
        <v>-165</v>
      </c>
      <c r="E24" s="55">
        <f>SUM(E15:E23)</f>
        <v>-3465</v>
      </c>
      <c r="F24" s="55">
        <f>SUM(F15:F23)</f>
        <v>26893</v>
      </c>
    </row>
    <row r="25" spans="2:6" ht="12.75">
      <c r="B25" s="56"/>
      <c r="C25" s="56"/>
      <c r="D25" s="56"/>
      <c r="E25" s="56"/>
      <c r="F25" s="56"/>
    </row>
    <row r="26" spans="2:6" ht="12.75">
      <c r="B26" s="56"/>
      <c r="C26" s="56"/>
      <c r="D26" s="56"/>
      <c r="E26" s="56"/>
      <c r="F26" s="56"/>
    </row>
    <row r="27" spans="1:6" ht="12.75">
      <c r="A27" s="51" t="s">
        <v>139</v>
      </c>
      <c r="B27" s="56"/>
      <c r="C27" s="56"/>
      <c r="D27" s="56"/>
      <c r="E27" s="56"/>
      <c r="F27" s="56"/>
    </row>
    <row r="28" spans="2:6" ht="12.75">
      <c r="B28" s="56"/>
      <c r="C28" s="56"/>
      <c r="D28" s="56"/>
      <c r="E28" s="56"/>
      <c r="F28" s="56"/>
    </row>
    <row r="29" spans="1:6" ht="12.75">
      <c r="A29" t="s">
        <v>216</v>
      </c>
      <c r="B29" s="53">
        <v>26400</v>
      </c>
      <c r="C29" s="53">
        <v>4123</v>
      </c>
      <c r="D29" s="53">
        <v>53</v>
      </c>
      <c r="E29" s="53">
        <v>-774</v>
      </c>
      <c r="F29" s="53">
        <f>SUM(B29:E29)</f>
        <v>29802</v>
      </c>
    </row>
    <row r="30" spans="2:6" ht="12.75">
      <c r="B30" s="53"/>
      <c r="C30" s="53"/>
      <c r="D30" s="53"/>
      <c r="E30" s="53"/>
      <c r="F30" s="53"/>
    </row>
    <row r="31" spans="1:6" ht="12.75">
      <c r="A31" t="s">
        <v>32</v>
      </c>
      <c r="B31" s="53">
        <v>0</v>
      </c>
      <c r="C31" s="53">
        <v>0</v>
      </c>
      <c r="D31" s="54">
        <v>0</v>
      </c>
      <c r="E31" s="53">
        <v>5</v>
      </c>
      <c r="F31" s="53">
        <f>SUM(B31:E31)</f>
        <v>5</v>
      </c>
    </row>
    <row r="32" spans="2:6" ht="12.75">
      <c r="B32" s="53"/>
      <c r="C32" s="53"/>
      <c r="D32" s="54"/>
      <c r="E32" s="53"/>
      <c r="F32" s="53"/>
    </row>
    <row r="33" spans="1:6" ht="12.75">
      <c r="A33" t="s">
        <v>88</v>
      </c>
      <c r="B33" s="53">
        <v>0</v>
      </c>
      <c r="C33" s="53">
        <v>0</v>
      </c>
      <c r="D33" s="54">
        <v>-44</v>
      </c>
      <c r="E33" s="53">
        <v>0</v>
      </c>
      <c r="F33" s="53">
        <f>SUM(B33:E33)</f>
        <v>-44</v>
      </c>
    </row>
    <row r="34" spans="2:6" ht="12.75">
      <c r="B34" s="53"/>
      <c r="C34" s="53"/>
      <c r="D34" s="53"/>
      <c r="E34" s="53"/>
      <c r="F34" s="53"/>
    </row>
    <row r="35" spans="1:6" ht="13.5" thickBot="1">
      <c r="A35" t="s">
        <v>168</v>
      </c>
      <c r="B35" s="55">
        <f>SUM(B29:B34)</f>
        <v>26400</v>
      </c>
      <c r="C35" s="55">
        <f>SUM(C29:C34)</f>
        <v>4123</v>
      </c>
      <c r="D35" s="55">
        <f>SUM(D29:D34)</f>
        <v>9</v>
      </c>
      <c r="E35" s="55">
        <f>SUM(E29:E34)</f>
        <v>-769</v>
      </c>
      <c r="F35" s="55">
        <f>SUM(F29:F34)</f>
        <v>29763</v>
      </c>
    </row>
    <row r="36" spans="2:6" ht="12.75">
      <c r="B36" s="56"/>
      <c r="C36" s="56"/>
      <c r="D36" s="56"/>
      <c r="E36" s="56"/>
      <c r="F36" s="56"/>
    </row>
    <row r="37" ht="12.75">
      <c r="A37" s="6" t="s">
        <v>24</v>
      </c>
    </row>
    <row r="38" ht="12.75">
      <c r="A38" s="10" t="s">
        <v>113</v>
      </c>
    </row>
    <row r="39" spans="1:7" ht="12.75">
      <c r="A39" s="10" t="s">
        <v>217</v>
      </c>
      <c r="G39" s="11"/>
    </row>
    <row r="40" ht="12.75">
      <c r="A40" s="1" t="s">
        <v>122</v>
      </c>
    </row>
  </sheetData>
  <printOptions horizontalCentered="1"/>
  <pageMargins left="0.75" right="0.25" top="0.5" bottom="0.5" header="0.5" footer="0.5"/>
  <pageSetup fitToHeight="1" fitToWidth="1" horizontalDpi="600" verticalDpi="600" orientation="portrait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="80" zoomScaleNormal="8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F16" sqref="F16"/>
    </sheetView>
  </sheetViews>
  <sheetFormatPr defaultColWidth="9.140625" defaultRowHeight="12.75"/>
  <cols>
    <col min="1" max="1" width="4.421875" style="16" customWidth="1"/>
    <col min="2" max="2" width="3.421875" style="16" customWidth="1"/>
    <col min="3" max="3" width="69.421875" style="16" customWidth="1"/>
    <col min="4" max="4" width="17.421875" style="107" bestFit="1" customWidth="1"/>
    <col min="5" max="5" width="3.421875" style="16" customWidth="1"/>
    <col min="6" max="6" width="16.8515625" style="16" customWidth="1"/>
    <col min="7" max="16384" width="9.140625" style="16" customWidth="1"/>
  </cols>
  <sheetData>
    <row r="1" ht="12.75">
      <c r="A1" s="19" t="str">
        <f>+'[1]Equity'!A1</f>
        <v>PALETTE MULTIMEDIA BERHAD </v>
      </c>
    </row>
    <row r="2" ht="12.75">
      <c r="A2" s="2" t="str">
        <f>+'[1]Equity'!A2</f>
        <v>(Company No.: 420056-K)</v>
      </c>
    </row>
    <row r="4" ht="12.75">
      <c r="A4" s="19" t="s">
        <v>34</v>
      </c>
    </row>
    <row r="5" ht="12.75">
      <c r="A5" s="1" t="s">
        <v>165</v>
      </c>
    </row>
    <row r="6" ht="12.75">
      <c r="A6" s="19"/>
    </row>
    <row r="8" spans="4:6" ht="12.75">
      <c r="D8" s="20" t="s">
        <v>202</v>
      </c>
      <c r="E8" s="20"/>
      <c r="F8" s="20" t="s">
        <v>202</v>
      </c>
    </row>
    <row r="9" spans="4:6" ht="12.75">
      <c r="D9" s="20" t="s">
        <v>86</v>
      </c>
      <c r="E9" s="20"/>
      <c r="F9" s="20" t="s">
        <v>86</v>
      </c>
    </row>
    <row r="10" spans="4:6" ht="12.75">
      <c r="D10" s="21" t="s">
        <v>218</v>
      </c>
      <c r="E10" s="21"/>
      <c r="F10" s="21" t="s">
        <v>219</v>
      </c>
    </row>
    <row r="11" spans="4:6" ht="12.75">
      <c r="D11" s="93" t="s">
        <v>1</v>
      </c>
      <c r="E11"/>
      <c r="F11" s="95" t="str">
        <f>D11</f>
        <v>(Unaudited)</v>
      </c>
    </row>
    <row r="12" spans="4:6" ht="12.75">
      <c r="D12" s="20" t="s">
        <v>5</v>
      </c>
      <c r="F12" s="20" t="s">
        <v>5</v>
      </c>
    </row>
    <row r="13" spans="1:6" ht="12.75">
      <c r="A13" s="19" t="s">
        <v>35</v>
      </c>
      <c r="D13" s="108"/>
      <c r="E13" s="109"/>
      <c r="F13" s="109"/>
    </row>
    <row r="14" spans="2:6" ht="12.75">
      <c r="B14" s="16" t="s">
        <v>206</v>
      </c>
      <c r="D14" s="108">
        <f>'IS'!B34</f>
        <v>65</v>
      </c>
      <c r="E14" s="109"/>
      <c r="F14" s="109">
        <f>'IS'!D34</f>
        <v>5</v>
      </c>
    </row>
    <row r="15" spans="2:6" ht="12.75">
      <c r="B15" s="16" t="s">
        <v>36</v>
      </c>
      <c r="D15" s="108"/>
      <c r="E15" s="109"/>
      <c r="F15" s="109"/>
    </row>
    <row r="16" spans="3:6" ht="12.75">
      <c r="C16" s="16" t="s">
        <v>151</v>
      </c>
      <c r="D16" s="108">
        <v>59</v>
      </c>
      <c r="E16" s="109"/>
      <c r="F16" s="109">
        <v>66</v>
      </c>
    </row>
    <row r="17" spans="3:6" ht="12.75">
      <c r="C17" s="16" t="s">
        <v>152</v>
      </c>
      <c r="D17" s="108">
        <v>19</v>
      </c>
      <c r="E17" s="109"/>
      <c r="F17" s="109">
        <v>19</v>
      </c>
    </row>
    <row r="18" spans="3:6" ht="12.75">
      <c r="C18" s="16" t="s">
        <v>215</v>
      </c>
      <c r="D18" s="108">
        <v>0</v>
      </c>
      <c r="E18" s="109"/>
      <c r="F18" s="109">
        <v>-45</v>
      </c>
    </row>
    <row r="19" spans="3:6" ht="12.75">
      <c r="C19" s="16" t="s">
        <v>228</v>
      </c>
      <c r="D19" s="108">
        <v>0</v>
      </c>
      <c r="E19" s="109"/>
      <c r="F19" s="109">
        <v>-2</v>
      </c>
    </row>
    <row r="20" spans="3:6" ht="12.75">
      <c r="C20" s="16" t="s">
        <v>153</v>
      </c>
      <c r="D20" s="110">
        <v>68</v>
      </c>
      <c r="E20" s="109"/>
      <c r="F20" s="111">
        <v>60</v>
      </c>
    </row>
    <row r="21" spans="2:7" ht="12.75">
      <c r="B21" s="16" t="s">
        <v>212</v>
      </c>
      <c r="D21" s="109">
        <f>SUM(D14:D20)</f>
        <v>211</v>
      </c>
      <c r="E21" s="109"/>
      <c r="F21" s="109">
        <f>SUM(F14:F20)</f>
        <v>103</v>
      </c>
      <c r="G21" s="109"/>
    </row>
    <row r="22" spans="3:7" ht="12.75">
      <c r="C22" s="16" t="s">
        <v>201</v>
      </c>
      <c r="D22" s="108">
        <v>295</v>
      </c>
      <c r="E22" s="109"/>
      <c r="F22" s="109">
        <v>-343</v>
      </c>
      <c r="G22" s="109"/>
    </row>
    <row r="23" spans="3:6" ht="12.75">
      <c r="C23" s="16" t="s">
        <v>207</v>
      </c>
      <c r="D23" s="108">
        <v>-3911</v>
      </c>
      <c r="E23" s="109"/>
      <c r="F23" s="109">
        <v>1909</v>
      </c>
    </row>
    <row r="24" spans="3:7" ht="12.75">
      <c r="C24" s="16" t="s">
        <v>208</v>
      </c>
      <c r="D24" s="108">
        <v>3676</v>
      </c>
      <c r="E24" s="109"/>
      <c r="F24" s="109">
        <v>-1998</v>
      </c>
      <c r="G24" s="109"/>
    </row>
    <row r="25" spans="4:6" ht="12.75">
      <c r="D25" s="110"/>
      <c r="E25" s="109"/>
      <c r="F25" s="111"/>
    </row>
    <row r="26" spans="2:6" ht="12.75">
      <c r="B26" s="16" t="s">
        <v>213</v>
      </c>
      <c r="D26" s="109">
        <f>SUM(D21:D25)</f>
        <v>271</v>
      </c>
      <c r="E26" s="109"/>
      <c r="F26" s="109">
        <f>SUM(F21:F25)</f>
        <v>-329</v>
      </c>
    </row>
    <row r="27" spans="3:6" ht="12.75">
      <c r="C27" s="16" t="s">
        <v>154</v>
      </c>
      <c r="D27" s="108">
        <v>-68</v>
      </c>
      <c r="E27" s="109"/>
      <c r="F27" s="109">
        <v>-60</v>
      </c>
    </row>
    <row r="28" spans="3:6" ht="12.75">
      <c r="C28" s="16" t="s">
        <v>155</v>
      </c>
      <c r="D28" s="108">
        <v>-150</v>
      </c>
      <c r="E28" s="109"/>
      <c r="F28" s="109">
        <v>-33</v>
      </c>
    </row>
    <row r="29" spans="2:6" ht="12.75">
      <c r="B29" s="16" t="s">
        <v>37</v>
      </c>
      <c r="D29" s="114">
        <f>SUM(D26:D28)</f>
        <v>53</v>
      </c>
      <c r="E29" s="109"/>
      <c r="F29" s="114">
        <f>SUM(F26:F28)</f>
        <v>-422</v>
      </c>
    </row>
    <row r="30" spans="4:6" ht="12.75">
      <c r="D30" s="108"/>
      <c r="E30" s="109"/>
      <c r="F30" s="109"/>
    </row>
    <row r="31" spans="1:6" ht="12.75">
      <c r="A31" s="19" t="s">
        <v>156</v>
      </c>
      <c r="D31" s="108"/>
      <c r="E31" s="109"/>
      <c r="F31" s="109"/>
    </row>
    <row r="32" spans="1:6" ht="12.75">
      <c r="A32" s="19"/>
      <c r="B32" s="16" t="s">
        <v>229</v>
      </c>
      <c r="D32" s="108">
        <v>0</v>
      </c>
      <c r="E32" s="109"/>
      <c r="F32" s="109">
        <v>2</v>
      </c>
    </row>
    <row r="33" spans="1:6" ht="12.75">
      <c r="A33" s="19"/>
      <c r="B33" s="16" t="s">
        <v>157</v>
      </c>
      <c r="D33" s="108">
        <v>0</v>
      </c>
      <c r="E33" s="109"/>
      <c r="F33" s="109">
        <v>-171</v>
      </c>
    </row>
    <row r="34" spans="4:6" ht="12.75">
      <c r="D34" s="114">
        <f>SUM(D33:D33)</f>
        <v>0</v>
      </c>
      <c r="E34" s="109"/>
      <c r="F34" s="114">
        <f>SUM(F32:F33)</f>
        <v>-169</v>
      </c>
    </row>
    <row r="35" spans="4:6" ht="12.75">
      <c r="D35" s="112"/>
      <c r="E35" s="109"/>
      <c r="F35" s="113"/>
    </row>
    <row r="36" spans="1:6" ht="12.75">
      <c r="A36" s="19" t="s">
        <v>158</v>
      </c>
      <c r="D36" s="112"/>
      <c r="E36" s="109"/>
      <c r="F36" s="113"/>
    </row>
    <row r="37" spans="1:6" ht="12.75">
      <c r="A37" s="19"/>
      <c r="B37" s="16" t="s">
        <v>210</v>
      </c>
      <c r="D37" s="112">
        <v>22</v>
      </c>
      <c r="E37" s="109"/>
      <c r="F37" s="113">
        <v>866</v>
      </c>
    </row>
    <row r="38" spans="1:6" ht="12.75">
      <c r="A38" s="19"/>
      <c r="B38" s="16" t="s">
        <v>159</v>
      </c>
      <c r="D38" s="112">
        <v>-21</v>
      </c>
      <c r="E38" s="109"/>
      <c r="F38" s="113">
        <v>-18</v>
      </c>
    </row>
    <row r="39" spans="4:6" ht="12.75">
      <c r="D39" s="114">
        <f>SUM(D37:D38)</f>
        <v>1</v>
      </c>
      <c r="E39" s="109"/>
      <c r="F39" s="114">
        <f>SUM(F37:F38)</f>
        <v>848</v>
      </c>
    </row>
    <row r="40" spans="4:6" ht="12.75">
      <c r="D40" s="108"/>
      <c r="E40" s="109"/>
      <c r="F40" s="109"/>
    </row>
    <row r="41" spans="1:6" ht="12.75">
      <c r="A41" s="19" t="s">
        <v>214</v>
      </c>
      <c r="D41" s="109">
        <f>D29+D34+D39</f>
        <v>54</v>
      </c>
      <c r="E41" s="109"/>
      <c r="F41" s="109">
        <f>F29+F34+F39</f>
        <v>257</v>
      </c>
    </row>
    <row r="42" spans="1:6" ht="12.75">
      <c r="A42" s="19"/>
      <c r="D42" s="108"/>
      <c r="E42" s="109"/>
      <c r="F42" s="109"/>
    </row>
    <row r="43" spans="1:6" ht="12.75">
      <c r="A43" s="19" t="s">
        <v>160</v>
      </c>
      <c r="D43" s="108">
        <v>14162</v>
      </c>
      <c r="E43" s="109"/>
      <c r="F43" s="109">
        <v>14269</v>
      </c>
    </row>
    <row r="44" spans="1:6" ht="12.75">
      <c r="A44" s="19"/>
      <c r="D44" s="108"/>
      <c r="E44" s="109"/>
      <c r="F44" s="109"/>
    </row>
    <row r="45" spans="1:6" ht="13.5" thickBot="1">
      <c r="A45" s="19" t="s">
        <v>162</v>
      </c>
      <c r="D45" s="115">
        <f>D41+D43</f>
        <v>14216</v>
      </c>
      <c r="E45" s="109"/>
      <c r="F45" s="115">
        <f>F41+F43</f>
        <v>14526</v>
      </c>
    </row>
    <row r="46" ht="12.75">
      <c r="G46" s="109"/>
    </row>
    <row r="47" spans="5:6" ht="12.75">
      <c r="E47" s="116"/>
      <c r="F47" s="109"/>
    </row>
    <row r="48" spans="1:6" ht="12.75">
      <c r="A48" s="117" t="s">
        <v>24</v>
      </c>
      <c r="F48" s="109"/>
    </row>
    <row r="49" spans="1:6" ht="12.75">
      <c r="A49" s="10" t="s">
        <v>111</v>
      </c>
      <c r="F49" s="109"/>
    </row>
    <row r="50" ht="12.75">
      <c r="A50" s="10" t="s">
        <v>163</v>
      </c>
    </row>
    <row r="51" ht="12.75">
      <c r="A51" s="1" t="s">
        <v>161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19"/>
  <sheetViews>
    <sheetView zoomScale="90" zoomScaleNormal="90" workbookViewId="0" topLeftCell="A1">
      <pane xSplit="1" ySplit="7" topLeftCell="B12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2" sqref="H132"/>
    </sheetView>
  </sheetViews>
  <sheetFormatPr defaultColWidth="9.140625" defaultRowHeight="12.75"/>
  <cols>
    <col min="1" max="1" width="4.57421875" style="22" customWidth="1"/>
    <col min="2" max="2" width="11.8515625" style="23" customWidth="1"/>
    <col min="3" max="3" width="14.7109375" style="23" customWidth="1"/>
    <col min="4" max="4" width="11.28125" style="23" bestFit="1" customWidth="1"/>
    <col min="5" max="5" width="12.8515625" style="23" bestFit="1" customWidth="1"/>
    <col min="6" max="7" width="13.421875" style="23" bestFit="1" customWidth="1"/>
    <col min="8" max="8" width="11.57421875" style="23" bestFit="1" customWidth="1"/>
    <col min="9" max="9" width="13.28125" style="23" bestFit="1" customWidth="1"/>
    <col min="10" max="10" width="16.8515625" style="23" bestFit="1" customWidth="1"/>
    <col min="11" max="11" width="9.28125" style="23" customWidth="1"/>
    <col min="12" max="12" width="13.00390625" style="23" customWidth="1"/>
    <col min="13" max="13" width="24.140625" style="23" bestFit="1" customWidth="1"/>
    <col min="14" max="14" width="10.140625" style="23" bestFit="1" customWidth="1"/>
    <col min="15" max="15" width="12.28125" style="23" bestFit="1" customWidth="1"/>
    <col min="16" max="16" width="11.28125" style="23" bestFit="1" customWidth="1"/>
    <col min="17" max="18" width="12.28125" style="23" bestFit="1" customWidth="1"/>
    <col min="19" max="16384" width="9.140625" style="23" customWidth="1"/>
  </cols>
  <sheetData>
    <row r="1" ht="12.75">
      <c r="A1" s="19" t="str">
        <f>+'[1]Equity'!A1</f>
        <v>PALETTE MULTIMEDIA BERHAD </v>
      </c>
    </row>
    <row r="2" ht="12.75">
      <c r="A2" s="2" t="str">
        <f>+'[1]Equity'!A2</f>
        <v>(Company No.: 420056-K)</v>
      </c>
    </row>
    <row r="3" ht="12.75">
      <c r="A3" s="25"/>
    </row>
    <row r="4" ht="12.75">
      <c r="A4" s="22" t="s">
        <v>82</v>
      </c>
    </row>
    <row r="7" spans="1:2" ht="12.75">
      <c r="A7" s="26" t="s">
        <v>38</v>
      </c>
      <c r="B7" s="27" t="s">
        <v>54</v>
      </c>
    </row>
    <row r="9" ht="12.75">
      <c r="B9" s="23" t="s">
        <v>169</v>
      </c>
    </row>
    <row r="10" ht="12.75">
      <c r="B10" s="23" t="s">
        <v>170</v>
      </c>
    </row>
    <row r="11" ht="12.75">
      <c r="B11" s="23" t="s">
        <v>173</v>
      </c>
    </row>
    <row r="13" ht="12.75">
      <c r="B13" s="23" t="s">
        <v>174</v>
      </c>
    </row>
    <row r="14" ht="12.75">
      <c r="B14" s="23" t="s">
        <v>171</v>
      </c>
    </row>
    <row r="15" ht="12.75">
      <c r="B15" s="23" t="s">
        <v>175</v>
      </c>
    </row>
    <row r="17" ht="12.75">
      <c r="B17" s="23" t="s">
        <v>172</v>
      </c>
    </row>
    <row r="18" ht="12.75">
      <c r="B18" s="23" t="s">
        <v>176</v>
      </c>
    </row>
    <row r="21" spans="1:2" ht="12.75">
      <c r="A21" s="26" t="s">
        <v>39</v>
      </c>
      <c r="B21" s="27" t="s">
        <v>55</v>
      </c>
    </row>
    <row r="23" ht="12.75">
      <c r="B23" s="23" t="s">
        <v>179</v>
      </c>
    </row>
    <row r="24" ht="12.75">
      <c r="B24" s="23" t="s">
        <v>211</v>
      </c>
    </row>
    <row r="25" ht="10.5" customHeight="1">
      <c r="B25" s="23" t="s">
        <v>178</v>
      </c>
    </row>
    <row r="27" spans="1:2" ht="12.75">
      <c r="A27" s="26" t="s">
        <v>40</v>
      </c>
      <c r="B27" s="27" t="s">
        <v>56</v>
      </c>
    </row>
    <row r="28" spans="1:2" ht="12.75">
      <c r="A28" s="26"/>
      <c r="B28" s="27"/>
    </row>
    <row r="29" spans="1:2" ht="12.75">
      <c r="A29" s="26"/>
      <c r="B29" s="23" t="s">
        <v>85</v>
      </c>
    </row>
    <row r="31" spans="1:2" ht="12.75">
      <c r="A31" s="26" t="s">
        <v>41</v>
      </c>
      <c r="B31" s="27" t="s">
        <v>57</v>
      </c>
    </row>
    <row r="33" ht="12.75">
      <c r="B33" s="23" t="s">
        <v>141</v>
      </c>
    </row>
    <row r="36" spans="1:2" ht="12.75">
      <c r="A36" s="26" t="s">
        <v>58</v>
      </c>
      <c r="B36" s="27" t="s">
        <v>137</v>
      </c>
    </row>
    <row r="37" spans="1:2" ht="12.75">
      <c r="A37" s="26"/>
      <c r="B37" s="27"/>
    </row>
    <row r="38" ht="12.75">
      <c r="B38" s="23" t="s">
        <v>150</v>
      </c>
    </row>
    <row r="41" spans="1:2" ht="12.75">
      <c r="A41" s="26" t="s">
        <v>59</v>
      </c>
      <c r="B41" s="27" t="s">
        <v>60</v>
      </c>
    </row>
    <row r="43" ht="12.75">
      <c r="B43" s="23" t="s">
        <v>149</v>
      </c>
    </row>
    <row r="45" ht="12.75" hidden="1"/>
    <row r="46" ht="12.75" hidden="1"/>
    <row r="47" ht="12.75" hidden="1"/>
    <row r="48" ht="12.75" hidden="1"/>
    <row r="49" ht="12.75" hidden="1"/>
    <row r="50" spans="1:2" ht="12.75" hidden="1">
      <c r="A50" s="26"/>
      <c r="B50" s="27"/>
    </row>
    <row r="51" spans="1:2" ht="12.75" hidden="1">
      <c r="A51" s="26" t="s">
        <v>61</v>
      </c>
      <c r="B51" s="27" t="s">
        <v>99</v>
      </c>
    </row>
    <row r="52" spans="1:2" ht="12.75">
      <c r="A52" s="22">
        <v>7</v>
      </c>
      <c r="B52" s="27" t="s">
        <v>99</v>
      </c>
    </row>
    <row r="54" ht="12.75">
      <c r="B54" s="23" t="s">
        <v>142</v>
      </c>
    </row>
    <row r="56" spans="1:2" ht="12.75">
      <c r="A56" s="26" t="s">
        <v>62</v>
      </c>
      <c r="B56" s="27" t="s">
        <v>63</v>
      </c>
    </row>
    <row r="57" spans="1:2" ht="12.75">
      <c r="A57" s="26"/>
      <c r="B57" s="27"/>
    </row>
    <row r="58" spans="1:2" ht="12.75">
      <c r="A58" s="26"/>
      <c r="B58" s="27"/>
    </row>
    <row r="59" spans="1:2" ht="12.75">
      <c r="A59" s="26"/>
      <c r="B59" s="27"/>
    </row>
    <row r="60" spans="1:2" ht="12.75">
      <c r="A60" s="26"/>
      <c r="B60" s="27"/>
    </row>
    <row r="61" spans="1:11" s="30" customFormat="1" ht="12.75">
      <c r="A61" s="24"/>
      <c r="B61" s="97" t="s">
        <v>78</v>
      </c>
      <c r="D61" s="83" t="s">
        <v>79</v>
      </c>
      <c r="E61" s="83"/>
      <c r="F61" s="83" t="s">
        <v>123</v>
      </c>
      <c r="G61" s="83"/>
      <c r="H61" s="83" t="s">
        <v>124</v>
      </c>
      <c r="I61" s="83"/>
      <c r="J61" s="83" t="s">
        <v>125</v>
      </c>
      <c r="K61" s="83"/>
    </row>
    <row r="62" spans="4:13" ht="12.75">
      <c r="D62" s="83" t="s">
        <v>5</v>
      </c>
      <c r="E62" s="83"/>
      <c r="F62" s="83" t="s">
        <v>5</v>
      </c>
      <c r="G62" s="83"/>
      <c r="H62" s="83" t="s">
        <v>5</v>
      </c>
      <c r="I62" s="83"/>
      <c r="J62" s="83" t="s">
        <v>5</v>
      </c>
      <c r="K62" s="83"/>
      <c r="L62" s="28"/>
      <c r="M62" s="29"/>
    </row>
    <row r="63" spans="12:13" ht="12.75">
      <c r="L63" s="28"/>
      <c r="M63" s="29"/>
    </row>
    <row r="64" spans="2:13" ht="12.75">
      <c r="B64" s="121" t="s">
        <v>128</v>
      </c>
      <c r="C64" s="121"/>
      <c r="D64" s="47"/>
      <c r="E64" s="47"/>
      <c r="F64" s="47"/>
      <c r="G64" s="47"/>
      <c r="H64" s="47"/>
      <c r="I64" s="47"/>
      <c r="J64" s="47"/>
      <c r="K64" s="47"/>
      <c r="L64" s="28"/>
      <c r="M64" s="29"/>
    </row>
    <row r="65" spans="2:13" ht="12.75">
      <c r="B65" s="23" t="s">
        <v>9</v>
      </c>
      <c r="D65" s="47">
        <v>5199</v>
      </c>
      <c r="E65" s="47"/>
      <c r="F65" s="47">
        <v>0</v>
      </c>
      <c r="G65" s="47"/>
      <c r="H65" s="47"/>
      <c r="I65" s="47"/>
      <c r="J65" s="99">
        <f>SUM(D65:I65)</f>
        <v>5199</v>
      </c>
      <c r="K65" s="99"/>
      <c r="L65" s="28"/>
      <c r="M65" s="29"/>
    </row>
    <row r="66" spans="2:13" ht="12.75">
      <c r="B66" s="23" t="s">
        <v>126</v>
      </c>
      <c r="D66" s="47">
        <v>21</v>
      </c>
      <c r="E66" s="47"/>
      <c r="F66" s="47">
        <v>0</v>
      </c>
      <c r="G66" s="47"/>
      <c r="H66" s="47">
        <v>-21</v>
      </c>
      <c r="I66" s="47"/>
      <c r="J66" s="47">
        <f>SUM(D66:I66)</f>
        <v>0</v>
      </c>
      <c r="K66" s="47"/>
      <c r="L66" s="28"/>
      <c r="M66" s="29"/>
    </row>
    <row r="67" spans="4:13" ht="12.75">
      <c r="D67" s="47"/>
      <c r="E67" s="47"/>
      <c r="F67" s="47"/>
      <c r="G67" s="47"/>
      <c r="H67" s="47"/>
      <c r="I67" s="47"/>
      <c r="J67" s="47"/>
      <c r="K67" s="47"/>
      <c r="L67" s="28"/>
      <c r="M67" s="29"/>
    </row>
    <row r="68" spans="2:11" ht="13.5" thickBot="1">
      <c r="B68" s="27" t="s">
        <v>127</v>
      </c>
      <c r="D68" s="100">
        <f>SUM(D65:E67)</f>
        <v>5220</v>
      </c>
      <c r="E68" s="101"/>
      <c r="F68" s="100">
        <f>SUM(F65:G67)</f>
        <v>0</v>
      </c>
      <c r="G68" s="101"/>
      <c r="H68" s="100">
        <f>SUM(H65:I67)</f>
        <v>-21</v>
      </c>
      <c r="I68" s="101"/>
      <c r="J68" s="100">
        <f>SUM(J65:K67)</f>
        <v>5199</v>
      </c>
      <c r="K68" s="101"/>
    </row>
    <row r="69" spans="2:11" ht="12.75">
      <c r="B69" s="27"/>
      <c r="D69" s="84"/>
      <c r="E69" s="84"/>
      <c r="F69" s="84"/>
      <c r="G69" s="84"/>
      <c r="H69" s="84"/>
      <c r="I69" s="84"/>
      <c r="J69" s="84"/>
      <c r="K69" s="84"/>
    </row>
    <row r="70" spans="2:3" ht="12.75">
      <c r="B70" s="121" t="s">
        <v>230</v>
      </c>
      <c r="C70" s="121"/>
    </row>
    <row r="71" spans="2:11" ht="12.75">
      <c r="B71" s="23" t="s">
        <v>231</v>
      </c>
      <c r="D71" s="47"/>
      <c r="E71" s="47"/>
      <c r="F71" s="105" t="s">
        <v>138</v>
      </c>
      <c r="G71" s="47"/>
      <c r="H71" s="47">
        <v>0</v>
      </c>
      <c r="I71" s="47"/>
      <c r="J71" s="47">
        <v>133</v>
      </c>
      <c r="K71" s="47"/>
    </row>
    <row r="72" spans="2:11" ht="12.75">
      <c r="B72" s="23" t="s">
        <v>232</v>
      </c>
      <c r="D72" s="47"/>
      <c r="E72" s="47"/>
      <c r="F72" s="47"/>
      <c r="G72" s="47"/>
      <c r="H72" s="47"/>
      <c r="I72" s="47"/>
      <c r="J72" s="47">
        <v>0</v>
      </c>
      <c r="K72" s="47"/>
    </row>
    <row r="73" spans="2:11" ht="12.75">
      <c r="B73" s="23" t="s">
        <v>198</v>
      </c>
      <c r="D73" s="47"/>
      <c r="E73" s="47"/>
      <c r="F73" s="47"/>
      <c r="G73" s="47"/>
      <c r="H73" s="47"/>
      <c r="I73" s="47"/>
      <c r="J73" s="47">
        <f>+J71-J72</f>
        <v>133</v>
      </c>
      <c r="K73" s="47"/>
    </row>
    <row r="74" spans="2:11" ht="12.75">
      <c r="B74" s="23" t="s">
        <v>129</v>
      </c>
      <c r="D74" s="47"/>
      <c r="E74" s="47"/>
      <c r="F74" s="47"/>
      <c r="G74" s="47"/>
      <c r="H74" s="47"/>
      <c r="I74" s="47"/>
      <c r="J74" s="47">
        <v>-68</v>
      </c>
      <c r="K74" s="47"/>
    </row>
    <row r="75" spans="2:11" ht="12.75">
      <c r="B75" s="23" t="s">
        <v>130</v>
      </c>
      <c r="D75" s="47"/>
      <c r="E75" s="47"/>
      <c r="F75" s="47"/>
      <c r="G75" s="47"/>
      <c r="H75" s="47"/>
      <c r="I75" s="47"/>
      <c r="J75" s="47">
        <v>0</v>
      </c>
      <c r="K75" s="47"/>
    </row>
    <row r="76" spans="4:11" ht="12.75">
      <c r="D76" s="120"/>
      <c r="E76" s="120"/>
      <c r="F76" s="120"/>
      <c r="G76" s="120"/>
      <c r="H76" s="120"/>
      <c r="I76" s="120"/>
      <c r="J76" s="120"/>
      <c r="K76" s="120"/>
    </row>
    <row r="77" spans="2:11" ht="13.5" thickBot="1">
      <c r="B77" s="27" t="s">
        <v>119</v>
      </c>
      <c r="D77" s="122"/>
      <c r="E77" s="122"/>
      <c r="F77" s="122"/>
      <c r="G77" s="122"/>
      <c r="H77" s="122"/>
      <c r="I77" s="122"/>
      <c r="J77" s="98">
        <f>SUM(J73:K76)</f>
        <v>65</v>
      </c>
      <c r="K77" s="102"/>
    </row>
    <row r="78" spans="3:11" ht="12.75">
      <c r="C78" s="28"/>
      <c r="D78" s="42"/>
      <c r="E78" s="50"/>
      <c r="F78" s="42"/>
      <c r="G78" s="50"/>
      <c r="H78" s="50"/>
      <c r="I78" s="50"/>
      <c r="J78" s="50"/>
      <c r="K78" s="50"/>
    </row>
    <row r="79" spans="3:11" ht="12.75">
      <c r="C79" s="28"/>
      <c r="D79" s="43"/>
      <c r="E79" s="17"/>
      <c r="F79" s="17"/>
      <c r="G79" s="17"/>
      <c r="H79" s="17"/>
      <c r="I79" s="17"/>
      <c r="J79" s="17"/>
      <c r="K79" s="28"/>
    </row>
    <row r="80" spans="1:2" ht="12.75">
      <c r="A80" s="26" t="s">
        <v>43</v>
      </c>
      <c r="B80" s="27" t="s">
        <v>42</v>
      </c>
    </row>
    <row r="82" ht="12.75">
      <c r="B82" s="23" t="s">
        <v>220</v>
      </c>
    </row>
    <row r="85" spans="1:2" ht="12.75">
      <c r="A85" s="26" t="s">
        <v>44</v>
      </c>
      <c r="B85" s="27" t="s">
        <v>45</v>
      </c>
    </row>
    <row r="87" ht="12.75">
      <c r="B87" s="23" t="s">
        <v>177</v>
      </c>
    </row>
    <row r="90" spans="1:2" ht="12.75">
      <c r="A90" s="26" t="s">
        <v>46</v>
      </c>
      <c r="B90" s="27" t="s">
        <v>89</v>
      </c>
    </row>
    <row r="92" ht="12.75">
      <c r="B92" s="23" t="s">
        <v>233</v>
      </c>
    </row>
    <row r="95" spans="1:2" ht="12.75">
      <c r="A95" s="26" t="s">
        <v>47</v>
      </c>
      <c r="B95" s="27" t="s">
        <v>131</v>
      </c>
    </row>
    <row r="97" ht="12.75">
      <c r="B97" s="23" t="s">
        <v>143</v>
      </c>
    </row>
    <row r="99" ht="12.75">
      <c r="A99" s="27" t="s">
        <v>203</v>
      </c>
    </row>
    <row r="101" spans="1:2" ht="12.75">
      <c r="A101" s="26" t="s">
        <v>48</v>
      </c>
      <c r="B101" s="27" t="s">
        <v>49</v>
      </c>
    </row>
    <row r="103" ht="12.75">
      <c r="B103" s="23" t="s">
        <v>234</v>
      </c>
    </row>
    <row r="104" ht="12.75">
      <c r="B104" s="23" t="s">
        <v>204</v>
      </c>
    </row>
    <row r="106" spans="2:10" ht="12.75">
      <c r="B106" s="119" t="s">
        <v>235</v>
      </c>
      <c r="C106" s="119"/>
      <c r="D106" s="119"/>
      <c r="E106" s="119"/>
      <c r="F106" s="119"/>
      <c r="G106" s="119"/>
      <c r="H106" s="119"/>
      <c r="I106" s="119"/>
      <c r="J106" s="119"/>
    </row>
    <row r="109" ht="12.75" hidden="1"/>
    <row r="110" spans="1:2" ht="12.75">
      <c r="A110" s="26" t="s">
        <v>50</v>
      </c>
      <c r="B110" s="27" t="s">
        <v>144</v>
      </c>
    </row>
    <row r="112" ht="12.75">
      <c r="B112" s="23" t="s">
        <v>205</v>
      </c>
    </row>
    <row r="113" spans="2:9" ht="12.75">
      <c r="B113" s="119" t="s">
        <v>236</v>
      </c>
      <c r="C113" s="119"/>
      <c r="D113" s="119"/>
      <c r="E113" s="119"/>
      <c r="F113" s="119"/>
      <c r="G113" s="119"/>
      <c r="H113" s="119"/>
      <c r="I113" s="119"/>
    </row>
    <row r="114" spans="2:9" ht="12.75">
      <c r="B114" s="119" t="s">
        <v>237</v>
      </c>
      <c r="C114" s="119"/>
      <c r="D114" s="119"/>
      <c r="E114" s="119"/>
      <c r="F114" s="119"/>
      <c r="G114" s="119"/>
      <c r="H114" s="119"/>
      <c r="I114" s="119"/>
    </row>
    <row r="115" ht="12.75" hidden="1"/>
    <row r="116" ht="12.75" hidden="1"/>
    <row r="117" ht="12.75" hidden="1"/>
    <row r="119" spans="1:2" ht="12.75">
      <c r="A119" s="26" t="s">
        <v>51</v>
      </c>
      <c r="B119" s="27" t="s">
        <v>52</v>
      </c>
    </row>
    <row r="121" ht="12.75">
      <c r="B121" s="23" t="s">
        <v>180</v>
      </c>
    </row>
    <row r="122" ht="15.75" customHeight="1"/>
    <row r="123" ht="12.75">
      <c r="B123" s="23" t="s">
        <v>181</v>
      </c>
    </row>
    <row r="124" ht="12.75">
      <c r="B124" s="23" t="s">
        <v>182</v>
      </c>
    </row>
    <row r="126" ht="12.75" hidden="1"/>
    <row r="127" spans="1:2" ht="12.75">
      <c r="A127" s="26" t="s">
        <v>53</v>
      </c>
      <c r="B127" s="27" t="s">
        <v>90</v>
      </c>
    </row>
    <row r="129" ht="12.75">
      <c r="B129" s="23" t="s">
        <v>183</v>
      </c>
    </row>
    <row r="130" ht="12.75">
      <c r="B130" s="23" t="s">
        <v>184</v>
      </c>
    </row>
    <row r="132" spans="1:2" ht="12.75">
      <c r="A132" s="26" t="s">
        <v>64</v>
      </c>
      <c r="B132" s="27" t="s">
        <v>12</v>
      </c>
    </row>
    <row r="134" ht="12.75">
      <c r="B134" s="23" t="s">
        <v>221</v>
      </c>
    </row>
    <row r="135" ht="12.75">
      <c r="B135" s="23" t="s">
        <v>222</v>
      </c>
    </row>
    <row r="136" ht="12.75">
      <c r="B136" s="23" t="s">
        <v>223</v>
      </c>
    </row>
    <row r="138" ht="12.75" hidden="1"/>
    <row r="139" ht="12.75" hidden="1"/>
    <row r="140" ht="12.75" hidden="1"/>
    <row r="141" spans="1:2" ht="12.75">
      <c r="A141" s="26" t="s">
        <v>65</v>
      </c>
      <c r="B141" s="27" t="s">
        <v>91</v>
      </c>
    </row>
    <row r="143" ht="12.75">
      <c r="B143" s="23" t="s">
        <v>145</v>
      </c>
    </row>
    <row r="146" spans="1:2" ht="12.75">
      <c r="A146" s="26" t="s">
        <v>66</v>
      </c>
      <c r="B146" s="27" t="s">
        <v>67</v>
      </c>
    </row>
    <row r="148" ht="12.75">
      <c r="B148" s="23" t="s">
        <v>185</v>
      </c>
    </row>
    <row r="151" spans="1:2" ht="12.75">
      <c r="A151" s="26" t="s">
        <v>68</v>
      </c>
      <c r="B151" s="27" t="s">
        <v>69</v>
      </c>
    </row>
    <row r="152" spans="1:2" ht="12.75">
      <c r="A152" s="26"/>
      <c r="B152" s="27"/>
    </row>
    <row r="153" spans="1:2" ht="12.75">
      <c r="A153" s="26"/>
      <c r="B153" s="30" t="s">
        <v>238</v>
      </c>
    </row>
    <row r="154" spans="1:2" ht="12.75">
      <c r="A154" s="26"/>
      <c r="B154" s="30"/>
    </row>
    <row r="155" spans="1:2" ht="12.75" hidden="1">
      <c r="A155" s="26"/>
      <c r="B155" s="27"/>
    </row>
    <row r="156" ht="12.75" hidden="1"/>
    <row r="157" ht="12.75" hidden="1"/>
    <row r="158" ht="12.75" hidden="1"/>
    <row r="160" spans="1:2" ht="12.75">
      <c r="A160" s="26" t="s">
        <v>70</v>
      </c>
      <c r="B160" s="27" t="s">
        <v>71</v>
      </c>
    </row>
    <row r="162" ht="12.75">
      <c r="B162" s="23" t="s">
        <v>239</v>
      </c>
    </row>
    <row r="165" spans="4:8" ht="12.75">
      <c r="D165" s="83" t="s">
        <v>134</v>
      </c>
      <c r="F165" s="83" t="s">
        <v>135</v>
      </c>
      <c r="H165" s="83" t="s">
        <v>30</v>
      </c>
    </row>
    <row r="166" spans="4:8" ht="12.75">
      <c r="D166" s="83" t="s">
        <v>136</v>
      </c>
      <c r="F166" s="83" t="s">
        <v>136</v>
      </c>
      <c r="H166" s="83" t="s">
        <v>136</v>
      </c>
    </row>
    <row r="167" spans="2:8" ht="12.75">
      <c r="B167" s="23" t="s">
        <v>132</v>
      </c>
      <c r="D167" s="17">
        <v>1670</v>
      </c>
      <c r="F167" s="17">
        <v>220</v>
      </c>
      <c r="H167" s="17">
        <f>+D167+F167</f>
        <v>1890</v>
      </c>
    </row>
    <row r="168" spans="2:8" ht="12.75">
      <c r="B168" s="23" t="s">
        <v>133</v>
      </c>
      <c r="D168" s="17">
        <v>2378</v>
      </c>
      <c r="F168" s="17"/>
      <c r="H168" s="17">
        <f>+D168+F168</f>
        <v>2378</v>
      </c>
    </row>
    <row r="169" spans="4:8" ht="12.75">
      <c r="D169" s="17"/>
      <c r="F169" s="17"/>
      <c r="H169" s="17"/>
    </row>
    <row r="170" spans="2:8" ht="13.5" thickBot="1">
      <c r="B170" s="27" t="s">
        <v>30</v>
      </c>
      <c r="D170" s="87">
        <f>SUM(D167:D169)</f>
        <v>4048</v>
      </c>
      <c r="F170" s="87">
        <f>SUM(F167:F169)</f>
        <v>220</v>
      </c>
      <c r="H170" s="87">
        <f>SUM(H167:H169)</f>
        <v>4268</v>
      </c>
    </row>
    <row r="172" spans="1:2" ht="12.75">
      <c r="A172" s="26" t="s">
        <v>72</v>
      </c>
      <c r="B172" s="27" t="s">
        <v>73</v>
      </c>
    </row>
    <row r="174" ht="12.75">
      <c r="B174" s="23" t="s">
        <v>146</v>
      </c>
    </row>
    <row r="177" spans="1:2" ht="12.75">
      <c r="A177" s="26" t="s">
        <v>74</v>
      </c>
      <c r="B177" s="27" t="s">
        <v>75</v>
      </c>
    </row>
    <row r="179" ht="12.75">
      <c r="B179" s="23" t="s">
        <v>186</v>
      </c>
    </row>
    <row r="180" ht="12.75">
      <c r="B180" s="23" t="s">
        <v>147</v>
      </c>
    </row>
    <row r="181" ht="12.75">
      <c r="B181" s="23" t="s">
        <v>148</v>
      </c>
    </row>
    <row r="182" ht="12.75">
      <c r="B182" s="23" t="s">
        <v>187</v>
      </c>
    </row>
    <row r="183" ht="12.75">
      <c r="B183" s="23" t="s">
        <v>188</v>
      </c>
    </row>
    <row r="184" ht="12.75">
      <c r="B184" s="23" t="s">
        <v>189</v>
      </c>
    </row>
    <row r="185" ht="12.75">
      <c r="B185" s="23" t="s">
        <v>190</v>
      </c>
    </row>
    <row r="186" ht="12.75">
      <c r="B186" s="23" t="s">
        <v>191</v>
      </c>
    </row>
    <row r="187" ht="12.75">
      <c r="B187" s="23" t="s">
        <v>192</v>
      </c>
    </row>
    <row r="188" ht="12.75">
      <c r="B188" s="23" t="s">
        <v>195</v>
      </c>
    </row>
    <row r="189" ht="12.75">
      <c r="B189" s="23" t="s">
        <v>196</v>
      </c>
    </row>
    <row r="190" ht="12.75">
      <c r="B190" s="23" t="s">
        <v>240</v>
      </c>
    </row>
    <row r="192" ht="12.75">
      <c r="B192" s="23" t="s">
        <v>193</v>
      </c>
    </row>
    <row r="194" ht="12.75">
      <c r="B194" s="23" t="s">
        <v>194</v>
      </c>
    </row>
    <row r="196" spans="1:2" ht="12.75">
      <c r="A196" s="26" t="s">
        <v>76</v>
      </c>
      <c r="B196" s="27" t="s">
        <v>94</v>
      </c>
    </row>
    <row r="197" spans="1:2" ht="12.75">
      <c r="A197" s="26"/>
      <c r="B197" s="27"/>
    </row>
    <row r="198" spans="1:2" ht="12.75">
      <c r="A198" s="26"/>
      <c r="B198" s="30" t="s">
        <v>95</v>
      </c>
    </row>
    <row r="199" spans="1:2" ht="12.75">
      <c r="A199" s="26"/>
      <c r="B199" s="30"/>
    </row>
    <row r="200" spans="1:18" ht="12.75">
      <c r="A200" s="26"/>
      <c r="B200" s="27"/>
      <c r="F200" s="123" t="s">
        <v>81</v>
      </c>
      <c r="G200" s="123"/>
      <c r="H200" s="44"/>
      <c r="I200" s="121" t="s">
        <v>83</v>
      </c>
      <c r="J200" s="121"/>
      <c r="M200" s="34"/>
      <c r="N200" s="34"/>
      <c r="O200" s="37"/>
      <c r="P200" s="38"/>
      <c r="Q200" s="38"/>
      <c r="R200" s="38"/>
    </row>
    <row r="201" spans="1:18" ht="12.75">
      <c r="A201" s="26"/>
      <c r="B201" s="27"/>
      <c r="F201" s="88">
        <v>38807</v>
      </c>
      <c r="G201" s="89">
        <v>38442</v>
      </c>
      <c r="H201" s="49"/>
      <c r="I201" s="90">
        <v>38807</v>
      </c>
      <c r="J201" s="90">
        <v>38442</v>
      </c>
      <c r="M201" s="34"/>
      <c r="N201" s="34"/>
      <c r="O201" s="39"/>
      <c r="P201" s="38"/>
      <c r="Q201" s="34"/>
      <c r="R201" s="34"/>
    </row>
    <row r="202" spans="13:18" ht="12.75">
      <c r="M202" s="34"/>
      <c r="N202" s="34"/>
      <c r="O202" s="37"/>
      <c r="P202" s="33"/>
      <c r="Q202" s="40"/>
      <c r="R202" s="40"/>
    </row>
    <row r="203" spans="2:18" ht="13.5" thickBot="1">
      <c r="B203" s="23" t="s">
        <v>209</v>
      </c>
      <c r="F203" s="52">
        <f>'IS'!B34</f>
        <v>65</v>
      </c>
      <c r="G203" s="52">
        <f>+'IS'!D34</f>
        <v>5</v>
      </c>
      <c r="H203" s="48"/>
      <c r="I203" s="52">
        <f>'IS'!F34</f>
        <v>65</v>
      </c>
      <c r="J203" s="52">
        <f>+'IS'!H34</f>
        <v>5</v>
      </c>
      <c r="M203" s="34"/>
      <c r="N203" s="34"/>
      <c r="O203" s="37"/>
      <c r="P203" s="33"/>
      <c r="Q203" s="40"/>
      <c r="R203" s="40"/>
    </row>
    <row r="204" spans="6:18" ht="12.75">
      <c r="F204" s="17"/>
      <c r="G204" s="17"/>
      <c r="I204" s="17"/>
      <c r="J204" s="17"/>
      <c r="M204" s="34"/>
      <c r="N204" s="34"/>
      <c r="O204" s="37"/>
      <c r="P204" s="33"/>
      <c r="Q204" s="40"/>
      <c r="R204" s="40"/>
    </row>
    <row r="205" spans="2:18" ht="13.5" thickBot="1">
      <c r="B205" s="23" t="s">
        <v>93</v>
      </c>
      <c r="F205" s="52">
        <f>+'BS'!B33*4</f>
        <v>105600</v>
      </c>
      <c r="G205" s="86">
        <v>105600</v>
      </c>
      <c r="H205" s="48"/>
      <c r="I205" s="52">
        <f>26400*4</f>
        <v>105600</v>
      </c>
      <c r="J205" s="52">
        <f>G205</f>
        <v>105600</v>
      </c>
      <c r="M205" s="34"/>
      <c r="N205" s="34"/>
      <c r="O205" s="37"/>
      <c r="P205" s="33"/>
      <c r="Q205" s="40"/>
      <c r="R205" s="40"/>
    </row>
    <row r="206" spans="2:18" ht="12.75">
      <c r="B206" s="23" t="s">
        <v>92</v>
      </c>
      <c r="F206" s="47"/>
      <c r="G206" s="47"/>
      <c r="H206" s="47"/>
      <c r="I206" s="47"/>
      <c r="J206" s="47"/>
      <c r="M206" s="34"/>
      <c r="N206" s="41"/>
      <c r="O206" s="37"/>
      <c r="P206" s="33"/>
      <c r="Q206" s="40"/>
      <c r="R206" s="40"/>
    </row>
    <row r="207" spans="6:18" ht="12.75">
      <c r="F207" s="47"/>
      <c r="G207" s="47"/>
      <c r="H207" s="47"/>
      <c r="I207" s="17"/>
      <c r="J207" s="17"/>
      <c r="M207" s="37"/>
      <c r="N207" s="34"/>
      <c r="O207" s="37"/>
      <c r="P207" s="33"/>
      <c r="Q207" s="34"/>
      <c r="R207" s="34"/>
    </row>
    <row r="208" spans="2:18" ht="13.5" thickBot="1">
      <c r="B208" s="30" t="s">
        <v>87</v>
      </c>
      <c r="F208" s="106">
        <f>+F203/F205*100</f>
        <v>0.0615530303030303</v>
      </c>
      <c r="G208" s="106">
        <f>+G203/G205*100</f>
        <v>0.004734848484848485</v>
      </c>
      <c r="H208" s="32"/>
      <c r="I208" s="85">
        <f>+I203/I205*100</f>
        <v>0.0615530303030303</v>
      </c>
      <c r="J208" s="106">
        <f>+J203/J205*100</f>
        <v>0.004734848484848485</v>
      </c>
      <c r="M208" s="37"/>
      <c r="N208" s="34"/>
      <c r="O208" s="37"/>
      <c r="P208" s="37"/>
      <c r="Q208" s="34"/>
      <c r="R208" s="34"/>
    </row>
    <row r="209" spans="2:18" ht="12.75">
      <c r="B209" s="30"/>
      <c r="F209" s="32"/>
      <c r="G209" s="32"/>
      <c r="H209" s="32"/>
      <c r="J209" s="32"/>
      <c r="K209" s="32"/>
      <c r="M209" s="37"/>
      <c r="N209" s="34"/>
      <c r="O209" s="37"/>
      <c r="P209" s="37"/>
      <c r="Q209" s="34"/>
      <c r="R209" s="34"/>
    </row>
    <row r="210" spans="13:18" ht="12.75">
      <c r="M210" s="34"/>
      <c r="N210" s="34"/>
      <c r="O210" s="37"/>
      <c r="P210" s="34"/>
      <c r="Q210" s="34"/>
      <c r="R210" s="34"/>
    </row>
    <row r="211" spans="15:17" ht="12.75">
      <c r="O211" s="17"/>
      <c r="P211" s="33"/>
      <c r="Q211" s="34"/>
    </row>
    <row r="212" spans="1:11" ht="12.75">
      <c r="A212" s="35" t="s">
        <v>77</v>
      </c>
      <c r="K212" s="46"/>
    </row>
    <row r="215" ht="12.75">
      <c r="M215" s="31"/>
    </row>
    <row r="216" spans="1:13" ht="12.75">
      <c r="A216" s="35" t="s">
        <v>114</v>
      </c>
      <c r="M216" s="31"/>
    </row>
    <row r="217" ht="12.75">
      <c r="A217" s="35" t="s">
        <v>115</v>
      </c>
    </row>
    <row r="218" ht="12.75">
      <c r="A218" s="22" t="s">
        <v>116</v>
      </c>
    </row>
    <row r="219" ht="12.75">
      <c r="A219" s="36" t="s">
        <v>140</v>
      </c>
    </row>
  </sheetData>
  <mergeCells count="11">
    <mergeCell ref="B64:C64"/>
    <mergeCell ref="B70:C70"/>
    <mergeCell ref="F200:G200"/>
    <mergeCell ref="D77:E77"/>
    <mergeCell ref="D76:E76"/>
    <mergeCell ref="F77:G77"/>
    <mergeCell ref="F76:G76"/>
    <mergeCell ref="J76:K76"/>
    <mergeCell ref="I200:J200"/>
    <mergeCell ref="H77:I77"/>
    <mergeCell ref="H76:I76"/>
  </mergeCells>
  <printOptions/>
  <pageMargins left="0.45" right="0.5" top="0.75" bottom="0.75" header="0.5" footer="0.5"/>
  <pageSetup horizontalDpi="1200" verticalDpi="1200" orientation="portrait" scale="67" r:id="rId1"/>
  <rowBreaks count="3" manualBreakCount="3">
    <brk id="55" max="11" man="1"/>
    <brk id="118" max="11" man="1"/>
    <brk id="15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 Lee Kuan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 Lee Kuan</dc:creator>
  <cp:keywords/>
  <dc:description/>
  <cp:lastModifiedBy>Secretary Dept</cp:lastModifiedBy>
  <cp:lastPrinted>2006-05-30T01:21:23Z</cp:lastPrinted>
  <dcterms:created xsi:type="dcterms:W3CDTF">2003-11-01T13:04:36Z</dcterms:created>
  <dcterms:modified xsi:type="dcterms:W3CDTF">2006-05-31T09:31:15Z</dcterms:modified>
  <cp:category/>
  <cp:version/>
  <cp:contentType/>
  <cp:contentStatus/>
</cp:coreProperties>
</file>